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83F7C897-B150-441F-8AB2-7EE838662BF5}" xr6:coauthVersionLast="46" xr6:coauthVersionMax="46" xr10:uidLastSave="{00000000-0000-0000-0000-000000000000}"/>
  <bookViews>
    <workbookView xWindow="-120" yWindow="-120" windowWidth="29040" windowHeight="15840" tabRatio="820" firstSheet="3" activeTab="11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/>
</workbook>
</file>

<file path=xl/calcChain.xml><?xml version="1.0" encoding="utf-8"?>
<calcChain xmlns="http://schemas.openxmlformats.org/spreadsheetml/2006/main">
  <c r="H16" i="40" l="1"/>
  <c r="H17" i="40"/>
  <c r="H18" i="40"/>
  <c r="H19" i="40"/>
  <c r="H20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15" i="40"/>
  <c r="H16" i="39"/>
  <c r="H17" i="39"/>
  <c r="H18" i="39"/>
  <c r="H19" i="39"/>
  <c r="H20" i="39"/>
  <c r="H21" i="39"/>
  <c r="H22" i="39"/>
  <c r="H23" i="39"/>
  <c r="H24" i="39"/>
  <c r="H25" i="39"/>
  <c r="H26" i="39"/>
  <c r="H28" i="39"/>
  <c r="H29" i="39"/>
  <c r="H30" i="39"/>
  <c r="H32" i="39"/>
  <c r="H33" i="39"/>
  <c r="H35" i="39"/>
  <c r="H36" i="39"/>
  <c r="H37" i="39"/>
  <c r="H38" i="39"/>
  <c r="H39" i="39"/>
  <c r="H41" i="39"/>
  <c r="H42" i="39"/>
  <c r="H43" i="39"/>
  <c r="H44" i="39"/>
  <c r="H45" i="39"/>
  <c r="H46" i="39"/>
  <c r="H47" i="39"/>
  <c r="H48" i="39"/>
  <c r="H49" i="39"/>
  <c r="H50" i="39"/>
  <c r="H15" i="39"/>
  <c r="H16" i="38" l="1"/>
  <c r="H18" i="38"/>
  <c r="H19" i="38"/>
  <c r="H20" i="38"/>
  <c r="H21" i="38"/>
  <c r="H22" i="38"/>
  <c r="H23" i="38"/>
  <c r="H24" i="38"/>
  <c r="H26" i="38"/>
  <c r="H28" i="38"/>
  <c r="H29" i="38"/>
  <c r="H30" i="38"/>
  <c r="H32" i="38"/>
  <c r="H33" i="38"/>
  <c r="H35" i="38"/>
  <c r="H36" i="38"/>
  <c r="H37" i="38"/>
  <c r="H38" i="38"/>
  <c r="H39" i="38"/>
  <c r="H41" i="38"/>
  <c r="H42" i="38"/>
  <c r="H43" i="38"/>
  <c r="H44" i="38"/>
  <c r="H46" i="38"/>
  <c r="H47" i="38"/>
  <c r="H48" i="38"/>
  <c r="H49" i="38"/>
  <c r="H50" i="38"/>
  <c r="H15" i="38"/>
  <c r="J20" i="37" l="1"/>
  <c r="H20" i="37" s="1"/>
  <c r="J15" i="36"/>
  <c r="H15" i="36" s="1"/>
  <c r="H42" i="37"/>
  <c r="H43" i="37"/>
  <c r="H44" i="37"/>
  <c r="H46" i="37"/>
  <c r="H47" i="37"/>
  <c r="H48" i="37"/>
  <c r="H49" i="37"/>
  <c r="H50" i="37"/>
  <c r="H16" i="37"/>
  <c r="H18" i="37"/>
  <c r="H19" i="37"/>
  <c r="H21" i="37"/>
  <c r="H22" i="37"/>
  <c r="H23" i="37"/>
  <c r="H24" i="37"/>
  <c r="H26" i="37"/>
  <c r="H27" i="37"/>
  <c r="H28" i="37"/>
  <c r="H29" i="37"/>
  <c r="H30" i="37"/>
  <c r="H32" i="37"/>
  <c r="H33" i="37"/>
  <c r="H35" i="37"/>
  <c r="H36" i="37"/>
  <c r="H37" i="37"/>
  <c r="H38" i="37"/>
  <c r="H39" i="37"/>
  <c r="H40" i="37"/>
  <c r="H41" i="37"/>
  <c r="H15" i="37"/>
  <c r="G48" i="37"/>
  <c r="G52" i="36"/>
  <c r="H16" i="36"/>
  <c r="H18" i="36"/>
  <c r="H19" i="36"/>
  <c r="H20" i="36"/>
  <c r="H21" i="36"/>
  <c r="H22" i="36"/>
  <c r="H23" i="36"/>
  <c r="H24" i="36"/>
  <c r="H26" i="36"/>
  <c r="H27" i="36"/>
  <c r="H28" i="36"/>
  <c r="H29" i="36"/>
  <c r="H30" i="36"/>
  <c r="H31" i="36"/>
  <c r="H32" i="36"/>
  <c r="H33" i="36"/>
  <c r="H35" i="36"/>
  <c r="H36" i="36"/>
  <c r="H37" i="36"/>
  <c r="H38" i="36"/>
  <c r="H39" i="36"/>
  <c r="H41" i="36"/>
  <c r="H42" i="36"/>
  <c r="H43" i="36"/>
  <c r="H44" i="36"/>
  <c r="H46" i="36"/>
  <c r="H47" i="36"/>
  <c r="H48" i="36"/>
  <c r="H49" i="36"/>
  <c r="H50" i="36"/>
  <c r="H16" i="35"/>
  <c r="H17" i="35"/>
  <c r="H18" i="35"/>
  <c r="H19" i="35"/>
  <c r="H20" i="35"/>
  <c r="H21" i="35"/>
  <c r="H23" i="35"/>
  <c r="H24" i="35"/>
  <c r="H26" i="35"/>
  <c r="H27" i="35"/>
  <c r="H28" i="35"/>
  <c r="H29" i="35"/>
  <c r="H30" i="35"/>
  <c r="H32" i="35"/>
  <c r="H35" i="35"/>
  <c r="H36" i="35"/>
  <c r="H37" i="35"/>
  <c r="H38" i="35"/>
  <c r="H39" i="35"/>
  <c r="H41" i="35"/>
  <c r="H42" i="35"/>
  <c r="H43" i="35"/>
  <c r="H44" i="35"/>
  <c r="H46" i="35"/>
  <c r="H47" i="35"/>
  <c r="H48" i="35"/>
  <c r="H49" i="35"/>
  <c r="H50" i="35"/>
  <c r="H15" i="35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G36" i="43"/>
  <c r="H36" i="43"/>
  <c r="I36" i="43"/>
  <c r="G37" i="43"/>
  <c r="H37" i="43"/>
  <c r="I37" i="43"/>
  <c r="G38" i="43"/>
  <c r="H38" i="43"/>
  <c r="I38" i="43"/>
  <c r="G39" i="43"/>
  <c r="H39" i="43"/>
  <c r="I39" i="43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39" i="43" l="1"/>
  <c r="J35" i="43"/>
  <c r="J23" i="43"/>
  <c r="J27" i="43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H16" i="33" l="1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15" i="33"/>
  <c r="G52" i="33"/>
  <c r="G52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15" i="32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15" i="19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15" i="31"/>
  <c r="J15" i="31" l="1"/>
  <c r="G52" i="19" l="1"/>
  <c r="G52" i="40"/>
  <c r="H52" i="37" l="1"/>
  <c r="G52" i="37" l="1"/>
  <c r="H52" i="36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<sst xmlns="http://schemas.openxmlformats.org/spreadsheetml/2006/main" count="1372" uniqueCount="71">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</sst>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9" fillId="0" borderId="6" xfId="3" applyNumberFormat="1" applyFont="1" applyBorder="1" applyAlignment="1">
      <alignment horizontal="right" vertical="top" wrapText="1"/>
    </xf>
    <xf numFmtId="165" fontId="9" fillId="0" borderId="6" xfId="3" applyNumberFormat="1" applyFont="1" applyBorder="1" applyAlignment="1">
      <alignment horizontal="right" vertical="top" wrapText="1"/>
    </xf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7" fillId="0" borderId="6" xfId="7" applyNumberFormat="1" applyFont="1" applyBorder="1" applyAlignment="1">
      <alignment horizontal="right" vertical="top" wrapText="1"/>
    </xf>
    <xf numFmtId="165" fontId="7" fillId="0" borderId="6" xfId="7" applyNumberFormat="1" applyFont="1" applyBorder="1" applyAlignment="1">
      <alignment horizontal="right" vertical="top" wrapText="1"/>
    </xf>
    <xf numFmtId="164" fontId="10" fillId="0" borderId="6" xfId="8" applyNumberFormat="1" applyFont="1" applyBorder="1" applyAlignment="1">
      <alignment horizontal="right" vertical="top" wrapText="1"/>
    </xf>
    <xf numFmtId="165" fontId="10" fillId="0" borderId="6" xfId="8" applyNumberFormat="1" applyFont="1" applyBorder="1" applyAlignment="1">
      <alignment horizontal="right" vertical="top" wrapText="1"/>
    </xf>
    <xf numFmtId="164" fontId="10" fillId="0" borderId="6" xfId="9" applyNumberFormat="1" applyFont="1" applyBorder="1" applyAlignment="1">
      <alignment horizontal="right" vertical="top" wrapText="1"/>
    </xf>
    <xf numFmtId="165" fontId="10" fillId="0" borderId="6" xfId="9" applyNumberFormat="1" applyFont="1" applyBorder="1" applyAlignment="1">
      <alignment horizontal="right" vertical="top" wrapText="1"/>
    </xf>
    <xf numFmtId="164" fontId="7" fillId="0" borderId="6" xfId="10" applyNumberFormat="1" applyFont="1" applyBorder="1" applyAlignment="1">
      <alignment horizontal="right" vertical="top" wrapText="1"/>
    </xf>
    <xf numFmtId="165" fontId="7" fillId="0" borderId="6" xfId="1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1" fillId="0" borderId="6" xfId="11" applyNumberFormat="1" applyFont="1" applyBorder="1" applyAlignment="1">
      <alignment horizontal="right" vertical="top" wrapText="1"/>
    </xf>
    <xf numFmtId="165" fontId="11" fillId="0" borderId="6" xfId="11" applyNumberFormat="1" applyFont="1" applyBorder="1" applyAlignment="1">
      <alignment horizontal="right" vertical="top" wrapText="1"/>
    </xf>
  </cellXfs>
  <cellStyles count="12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июль" xfId="1" xr:uid="{DDFD5148-0729-4169-83AA-382E940DEC79}"/>
    <cellStyle name="Обычный_июнь" xfId="7" xr:uid="{19A15039-F0F2-4C18-AE0D-5A6DB9AED0C1}"/>
    <cellStyle name="Обычный_март" xfId="5" xr:uid="{A3CD6C1D-E95B-4A24-800E-0EB4B9F4823B}"/>
    <cellStyle name="Обычный_ноябрь" xfId="11" xr:uid="{3ECAF13B-37D4-4C9F-A3A8-E806F0462893}"/>
    <cellStyle name="Обычный_октябрь" xfId="10" xr:uid="{3BDCCAEF-DBC9-4C34-ACB2-164090A1BDD0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14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14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70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229984</v>
      </c>
      <c r="H15" s="6">
        <f>январь!H15+февраль!H15+март!H15+апрель!H15+май!H15+июнь!H15+июль!H15+август!H15+сентябрь!H15+октябрь!H15+ноябрь!H15+декабрь!H15</f>
        <v>55858</v>
      </c>
      <c r="I15" s="6">
        <f>январь!I15+февраль!I15+март!I15+апрель!I15+май!I15+июнь!I15+июль!I15+август!I15+сентябрь!I15+октябрь!I15+ноябрь!I15+декабрь!I15</f>
        <v>461272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207810</v>
      </c>
      <c r="H16" s="6">
        <f>январь!H16+февраль!H16+март!H16+апрель!H16+май!H16+июнь!H16+июль!H16+август!H16+сентябрь!H16+октябрь!H16+ноябрь!H16+декабрь!H16</f>
        <v>35301</v>
      </c>
      <c r="I16" s="6">
        <f>январь!I16+февраль!I16+март!I16+апрель!I16+май!I16+июнь!I16+июль!I16+август!I16+сентябрь!I16+октябрь!I16+ноябрь!I16+декабрь!I16</f>
        <v>101735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26321</v>
      </c>
      <c r="H17" s="6">
        <f>январь!H17+февраль!H17+март!H17+апрель!H17+май!H17+июнь!H17+июль!H17+август!H17+сентябрь!H18+октябрь!H17+ноябрь!H18+декабрь!H17</f>
        <v>14572</v>
      </c>
      <c r="I17" s="6">
        <f>январь!I17+февраль!I17+март!I17+апрель!I17+май!I17+июнь!I17+июль!I17+август!I17+сентябрь!I17+октябрь!I17+ноябрь!I17+декабрь!I17</f>
        <v>4113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541158</v>
      </c>
      <c r="H18" s="6">
        <f>январь!H18+февраль!H18+март!H18+апрель!H18+май!H18+июнь!H18+июль!H18+август!H18+сентябрь!H19+октябрь!H18+ноябрь!H19+декабрь!H18</f>
        <v>89506</v>
      </c>
      <c r="I18" s="6">
        <f>январь!I18+февраль!I18+март!I18+апрель!I18+май!I18+июнь!I18+июль!I18+август!I18+сентябрь!I18+октябрь!I18+ноябрь!I18+декабрь!I18</f>
        <v>85663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89245</v>
      </c>
      <c r="H19" s="6">
        <f>январь!H19+февраль!H19+март!H19+апрель!H19+май!H19+июнь!H19+июль!H19+август!H19+сентябрь!H20+октябрь!H19+ноябрь!H20+декабрь!H19</f>
        <v>52638</v>
      </c>
      <c r="I19" s="6">
        <f>январь!I19+февраль!I19+март!I19+апрель!I19+май!I19+июнь!I19+июль!I19+август!I19+сентябрь!I19+октябрь!I19+ноябрь!I19+декабрь!I19</f>
        <v>23803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491347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231516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130676</v>
      </c>
      <c r="H21" s="6">
        <f>январь!H21+февраль!H21+март!H21+апрель!H21+май!H21+июнь!H21+июль!H21+август!H21+сентябрь!H21+октябрь!H21+ноябрь!H22+декабрь!H21</f>
        <v>86685</v>
      </c>
      <c r="I21" s="6">
        <f>январь!I21+февраль!I21+март!I21+апрель!I21+май!I21+июнь!I21+июль!I21+август!I21+сентябрь!I21+октябрь!I21+ноябрь!I21+декабрь!I21</f>
        <v>45250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55910</v>
      </c>
      <c r="H22" s="6">
        <f>январь!H22+февраль!H22+март!H22+апрель!H22+май!H22+июнь!H22+июль!H22+август!H22+сентябрь!H22+октябрь!H22+ноябрь!H23+декабрь!H22</f>
        <v>20516</v>
      </c>
      <c r="I22" s="6">
        <f>январь!I22+февраль!I22+март!I22+апрель!I22+май!I22+июнь!I22+июль!I22+август!I22+сентябрь!I22+октябрь!I22+ноябрь!I22+декабрь!I22</f>
        <v>25639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71292</v>
      </c>
      <c r="H23" s="6">
        <f>январь!H23+февраль!H23+март!H23+апрель!H23+май!H23+июнь!H23+июль!H23+август!H23+сентябрь!H23+октябрь!H23+ноябрь!H24+декабрь!H23</f>
        <v>6204</v>
      </c>
      <c r="I23" s="6">
        <f>январь!I23+февраль!I23+март!I23+апрель!I23+май!I23+июнь!I23+июль!I23+август!I23+сентябрь!I23+октябрь!I23+ноябрь!I23+декабрь!I23</f>
        <v>42084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34684</v>
      </c>
      <c r="H24" s="6">
        <f>январь!H24+февраль!H24+март!H24+апрель!H24+май!H24+июнь!H24+июль!H24+август!H24+сентябрь!H24+октябрь!H24+ноябрь!H26+декабрь!H24</f>
        <v>20802</v>
      </c>
      <c r="I24" s="6">
        <f>январь!I24+февраль!I24+март!I24+апрель!I24+май!I24+июнь!I24+июль!I24+август!I24+сентябрь!I24+октябрь!I24+ноябрь!I24+декабрь!I24</f>
        <v>10145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123165</v>
      </c>
      <c r="H25" s="6">
        <f>январь!H25+февраль!H25+март!H25+апрель!H25+май!H25+июнь!H25+июль!H25+август!H25+сентябрь!H26+октябрь!H25+ноябрь!H27+декабрь!H25</f>
        <v>10777</v>
      </c>
      <c r="I25" s="6">
        <f>январь!I25+февраль!I25+март!I25+апрель!I25+май!I25+июнь!I25+июль!I25+август!I25+сентябрь!I25+октябрь!I25+ноябрь!I25+декабрь!I25</f>
        <v>37450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692578</v>
      </c>
      <c r="H26" s="6">
        <f>январь!H26+февраль!H26+март!H26+апрель!H26+май!H26+июнь!H26+июль!H26+август!H26+сентябрь!H27+октябрь!H26+ноябрь!H28+декабрь!H26</f>
        <v>139178</v>
      </c>
      <c r="I26" s="6">
        <f>январь!I26+февраль!I26+март!I26+апрель!I26+май!I26+июнь!I26+июль!I26+август!I26+сентябрь!I26+октябрь!I26+ноябрь!I26+декабрь!I26</f>
        <v>185748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97069</v>
      </c>
      <c r="H27" s="6">
        <f>январь!H27+февраль!H27+март!H27+апрель!H27+май!H27+июнь!H27+июль!H27+август!H27+сентябрь!H28+октябрь!H27+ноябрь!H29+декабрь!H27</f>
        <v>17201</v>
      </c>
      <c r="I27" s="6">
        <f>январь!I27+февраль!I27+март!I27+апрель!I27+май!I27+июнь!I27+июль!I27+август!I27+сентябрь!I27+октябрь!I27+ноябрь!I27+декабрь!I27</f>
        <v>42277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729798</v>
      </c>
      <c r="H28" s="6">
        <f>январь!H28+февраль!H28+март!H28+апрель!H28+май!H28+июнь!H28+июль!H28+август!H28+сентябрь!H29+октябрь!H28+ноябрь!H30+декабрь!H28</f>
        <v>110987</v>
      </c>
      <c r="I28" s="6">
        <f>январь!I28+февраль!I28+март!I28+апрель!I28+май!I28+июнь!I28+июль!I28+август!I28+сентябрь!I28+октябрь!I28+ноябрь!I28+декабрь!I28</f>
        <v>174995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48207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10668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676156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136055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129275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9107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308544</v>
      </c>
      <c r="H32" s="6">
        <f>январь!H32+февраль!H32+март!H32+апрель!H32+май!H32+июнь!H32+июль!H32+август!H32+сентябрь!H32+октябрь!H32+ноябрь!H32+декабрь!H32</f>
        <v>122193</v>
      </c>
      <c r="I32" s="6">
        <f>январь!I32+февраль!I32+март!I32+апрель!I32+май!I32+июнь!I32+июль!I32+август!I32+сентябрь!I32+октябрь!I32+ноябрь!I32+декабрь!I32</f>
        <v>63114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103739</v>
      </c>
      <c r="H33" s="6">
        <f>январь!H33+февраль!H33+март!H33+апрель!H33+май!H33+июнь!H33+июль!H33+август!H33+сентябрь!H33+октябрь!H33+ноябрь!H33+декабрь!H33</f>
        <v>1577</v>
      </c>
      <c r="I33" s="6">
        <f>январь!I33+февраль!I33+март!I33+апрель!I33+май!I33+июнь!I33+июль!I33+август!I33+сентябрь!I33+октябрь!I33+ноябрь!I33+декабрь!I33</f>
        <v>39231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8324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958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731726</v>
      </c>
      <c r="H35" s="6">
        <f>январь!H35+февраль!H35+март!H35+апрель!H35+май!H35+июнь!H35+июль!H35+август!H35+сентябрь!H35+октябрь!H35+ноябрь!H35+декабрь!H35</f>
        <v>244402</v>
      </c>
      <c r="I35" s="6">
        <f>январь!I35+февраль!I35+март!I35+апрель!I35+май!I35+июнь!I35+июль!I35+август!I35+сентябрь!I35+октябрь!I35+ноябрь!I35+декабрь!I35</f>
        <v>144934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1018566</v>
      </c>
      <c r="H36" s="6">
        <f>январь!H36+февраль!H36+март!H36+апрель!H36+май!H36+июнь!H36+июль!H36+август!H36+сентябрь!H36+октябрь!H36+ноябрь!H36+декабрь!H36</f>
        <v>246959</v>
      </c>
      <c r="I36" s="6">
        <f>январь!I36+февраль!I36+март!I36+апрель!I36+май!I36+июнь!I36+июль!I36+август!I36+сентябрь!I36+октябрь!I36+ноябрь!I36+декабрь!I36</f>
        <v>310146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797139</v>
      </c>
      <c r="H37" s="6">
        <f>январь!H37+февраль!H37+март!H37+апрель!H37+май!H37+июнь!H37+июль!H37+август!H37+сентябрь!H37+октябрь!H37+ноябрь!H37+декабрь!H37</f>
        <v>168468</v>
      </c>
      <c r="I37" s="6">
        <f>январь!I37+февраль!I37+март!I37+апрель!I37+май!I37+июнь!I37+июль!I37+август!I37+сентябрь!I37+октябрь!I37+ноябрь!I37+декабрь!I37</f>
        <v>663020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396839</v>
      </c>
      <c r="H38" s="6">
        <f>январь!H38+февраль!H38+март!H38+апрель!H38+май!H38+июнь!H38+июль!H38+август!H38+сентябрь!H38+октябрь!H38+ноябрь!H38+декабрь!H38</f>
        <v>231685</v>
      </c>
      <c r="I38" s="6">
        <f>январь!I38+февраль!I38+март!I38+апрель!I38+май!I38+июнь!I38+июль!I38+август!I38+сентябрь!I38+октябрь!I38+ноябрь!I38+декабрь!I38</f>
        <v>168367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949553</v>
      </c>
      <c r="H39" s="6">
        <f>январь!H39+февраль!H39+март!H39+апрель!H39+май!H39+июнь!H39+июль!H39+август!H39+сентябрь!H39+октябрь!H39+ноябрь!H39+декабрь!H39</f>
        <v>294040</v>
      </c>
      <c r="I39" s="6">
        <f>январь!I39+февраль!I39+март!I39+апрель!I39+май!I39+июнь!I39+июль!I39+август!I39+сентябрь!I39+октябрь!I39+ноябрь!I39+декабрь!I39</f>
        <v>221261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20321</v>
      </c>
      <c r="H40" s="6">
        <f>январь!H40+февраль!H40+март!H40+апрель!H40+май!H40+июнь!H40+июль!H40+август!H40+сентябрь!H40+октябрь!H41+ноябрь!H40+декабрь!H40</f>
        <v>389</v>
      </c>
      <c r="I40" s="6">
        <f>январь!I40+февраль!I40+март!I40+апрель!I40+май!I40+июнь!I41+июль!I40+август!I42+сентябрь!I40+октябрь!I40+ноябрь!I40+декабрь!I40</f>
        <v>4013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91325</v>
      </c>
      <c r="H41" s="6">
        <f>январь!H41+февраль!H41+март!H41+апрель!H41+май!H41+июнь!H41+июль!H41+август!H41+сентябрь!H41+октябрь!H42+ноябрь!H41+декабрь!H41</f>
        <v>9491</v>
      </c>
      <c r="I41" s="6">
        <f>январь!I41+февраль!I41+март!I41+апрель!I41+май!I41+июнь!I42+июль!I41+август!I43+сентябрь!I41+октябрь!I41+ноябрь!I41+декабрь!I41</f>
        <v>25173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71159</v>
      </c>
      <c r="H42" s="6">
        <f>январь!H42+февраль!H42+март!H42+апрель!H42+май!H42+июнь!H42+июль!H42+август!H42+сентябрь!H42+октябрь!H43+ноябрь!H42+декабрь!H42</f>
        <v>20737</v>
      </c>
      <c r="I42" s="6">
        <f>январь!I42+февраль!I42+март!I42+апрель!I42+май!I42+июнь!I43+июль!I42+август!I44+сентябрь!I42+октябрь!I42+ноябрь!I42+декабрь!I42</f>
        <v>21932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78591</v>
      </c>
      <c r="H43" s="6">
        <f>январь!H43+февраль!H43+март!H43+апрель!H43+май!H43+июнь!H43+июль!H43+август!H43+сентябрь!H43+октябрь!H44+ноябрь!H43+декабрь!H43</f>
        <v>5836</v>
      </c>
      <c r="I43" s="6">
        <f>январь!I43+февраль!I43+март!I43+апрель!I43+май!I43+июнь!I44+июль!I43+август!I45+сентябрь!I43+октябрь!I43+ноябрь!I43+декабрь!I43</f>
        <v>28936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385561</v>
      </c>
      <c r="H44" s="6">
        <f>январь!H44+февраль!H44+март!H44+апрель!H44+май!H44+июнь!H44+июль!H44+август!H44+сентябрь!H44+октябрь!H46+ноябрь!H44+декабрь!H44</f>
        <v>60903</v>
      </c>
      <c r="I44" s="6">
        <f>январь!I44+февраль!I44+март!I44+апрель!I44+май!I44+июнь!I45+июль!I44+август!I46+сентябрь!I44+октябрь!I44+ноябрь!I44+декабрь!I44</f>
        <v>139039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12650</v>
      </c>
      <c r="H45" s="6">
        <f>январь!H45+февраль!H45+март!H45+апрель!H45+май!H45+июнь!H45+июль!H45+август!H45+сентябрь!H45+октябрь!H47+ноябрь!H45+декабрь!H45</f>
        <v>708</v>
      </c>
      <c r="I45" s="6">
        <f>январь!I45+февраль!I45+март!I45+апрель!I45+май!I45+июнь!I46+июль!I45+август!I47+сентябрь!I45+октябрь!I45+ноябрь!I45+декабрь!I45</f>
        <v>18483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542414</v>
      </c>
      <c r="H46" s="6">
        <f>январь!H46+февраль!H46+март!H46+апрель!H46+май!H46+июнь!H46+июль!H46+август!H46+сентябрь!H46+октябрь!H48+ноябрь!H46+декабрь!H46</f>
        <v>137055</v>
      </c>
      <c r="I46" s="6">
        <f>январь!I46+февраль!I46+март!I46+апрель!I46+май!I46+июнь!I47+июль!I46+август!I48+сентябрь!I46+октябрь!I46+ноябрь!I46+декабрь!I46</f>
        <v>150431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200058</v>
      </c>
      <c r="H47" s="6">
        <f>январь!H47+февраль!H47+март!H47+апрель!H47+май!H47+июнь!H47+июль!H47+август!H47+сентябрь!H47+октябрь!H49+ноябрь!H47+декабрь!H47</f>
        <v>9725</v>
      </c>
      <c r="I47" s="6">
        <f>январь!I47+февраль!I47+март!I47+апрель!I47+май!I47+июнь!I48+июль!I47+август!I49+сентябрь!I47+октябрь!I47+ноябрь!I47+декабрь!I47</f>
        <v>126524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825062</v>
      </c>
      <c r="H48" s="6">
        <f>январь!H48+февраль!H48+март!H48+апрель!H48+май!H48+июнь!H48+июль!H48+август!H48+сентябрь!H48+октябрь!H50+ноябрь!H48+декабрь!H48</f>
        <v>148546</v>
      </c>
      <c r="I48" s="6">
        <f>январь!I48+февраль!I48+март!I48+апрель!I48+май!I48+июнь!I49+июль!I48+август!I50+сентябрь!I48+октябрь!I48+ноябрь!I48+декабрь!I48</f>
        <v>158665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69751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34394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290758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74584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11351339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4" zoomScale="90" zoomScaleNormal="90" workbookViewId="0">
      <selection activeCell="I30" sqref="I30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69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19942</v>
      </c>
      <c r="H15" s="6">
        <f>J15-I15</f>
        <v>3489</v>
      </c>
      <c r="I15" s="6">
        <v>28519</v>
      </c>
      <c r="J15" s="33">
        <v>32008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13901</v>
      </c>
      <c r="H16" s="6">
        <f t="shared" ref="H16:H50" si="0">J16-I16</f>
        <v>1509</v>
      </c>
      <c r="I16" s="6">
        <v>5033</v>
      </c>
      <c r="J16" s="33">
        <v>6542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2777</v>
      </c>
      <c r="H17" s="6"/>
      <c r="I17" s="6">
        <v>318</v>
      </c>
      <c r="J17" s="34">
        <v>318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30870</v>
      </c>
      <c r="H18" s="6">
        <f t="shared" si="0"/>
        <v>3947</v>
      </c>
      <c r="I18" s="6">
        <v>5504</v>
      </c>
      <c r="J18" s="33">
        <v>9451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6108</v>
      </c>
      <c r="H19" s="6">
        <f t="shared" si="0"/>
        <v>300</v>
      </c>
      <c r="I19" s="6">
        <v>1058</v>
      </c>
      <c r="J19" s="33">
        <v>1358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44689</v>
      </c>
      <c r="H20" s="6">
        <f t="shared" si="0"/>
        <v>19096</v>
      </c>
      <c r="I20" s="6">
        <v>16751</v>
      </c>
      <c r="J20" s="33">
        <v>35847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10733</v>
      </c>
      <c r="H21" s="6">
        <f t="shared" si="0"/>
        <v>5109</v>
      </c>
      <c r="I21" s="6">
        <v>1875</v>
      </c>
      <c r="J21" s="33">
        <v>6984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4328</v>
      </c>
      <c r="H22" s="6">
        <f t="shared" si="0"/>
        <v>258</v>
      </c>
      <c r="I22" s="6">
        <v>884</v>
      </c>
      <c r="J22" s="33">
        <v>1142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6034</v>
      </c>
      <c r="H23" s="6">
        <f t="shared" si="0"/>
        <v>528</v>
      </c>
      <c r="I23" s="6">
        <v>1325</v>
      </c>
      <c r="J23" s="33">
        <v>1853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4286</v>
      </c>
      <c r="H24" s="6">
        <f t="shared" si="0"/>
        <v>154</v>
      </c>
      <c r="I24" s="6">
        <v>737</v>
      </c>
      <c r="J24" s="34">
        <v>891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7782</v>
      </c>
      <c r="H25" s="6"/>
      <c r="I25" s="6">
        <v>3525</v>
      </c>
      <c r="J25" s="33">
        <v>3525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46326</v>
      </c>
      <c r="H26" s="6">
        <f t="shared" si="0"/>
        <v>10767</v>
      </c>
      <c r="I26" s="6">
        <v>13002</v>
      </c>
      <c r="J26" s="33">
        <v>23769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48675</v>
      </c>
      <c r="H28" s="6">
        <f t="shared" si="0"/>
        <v>5217</v>
      </c>
      <c r="I28" s="6">
        <v>14941</v>
      </c>
      <c r="J28" s="33">
        <v>20158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3014</v>
      </c>
      <c r="H29" s="6">
        <f t="shared" si="0"/>
        <v>107</v>
      </c>
      <c r="I29" s="6">
        <v>665</v>
      </c>
      <c r="J29" s="34">
        <v>772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59113</v>
      </c>
      <c r="H30" s="6">
        <f t="shared" si="0"/>
        <v>48860</v>
      </c>
      <c r="I30" s="6">
        <v>10469</v>
      </c>
      <c r="J30" s="33">
        <v>59329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6932</v>
      </c>
      <c r="H31" s="6"/>
      <c r="I31" s="6">
        <v>614</v>
      </c>
      <c r="J31" s="34">
        <v>614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23004</v>
      </c>
      <c r="H32" s="6">
        <f t="shared" si="0"/>
        <v>7920</v>
      </c>
      <c r="I32" s="6">
        <v>3483</v>
      </c>
      <c r="J32" s="33">
        <v>11403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11231</v>
      </c>
      <c r="H33" s="6">
        <f t="shared" si="0"/>
        <v>380</v>
      </c>
      <c r="I33" s="6">
        <v>2167</v>
      </c>
      <c r="J33" s="33">
        <v>2547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847</v>
      </c>
      <c r="H34" s="6"/>
      <c r="I34" s="6">
        <v>20</v>
      </c>
      <c r="J34" s="34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51194</v>
      </c>
      <c r="H35" s="6">
        <f t="shared" si="0"/>
        <v>14366</v>
      </c>
      <c r="I35" s="6">
        <v>11396</v>
      </c>
      <c r="J35" s="33">
        <v>25762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83751</v>
      </c>
      <c r="H36" s="6">
        <f t="shared" si="0"/>
        <v>18784</v>
      </c>
      <c r="I36" s="6">
        <v>20181</v>
      </c>
      <c r="J36" s="33">
        <v>38965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56853</v>
      </c>
      <c r="H37" s="6">
        <f t="shared" si="0"/>
        <v>17266</v>
      </c>
      <c r="I37" s="6">
        <v>40503</v>
      </c>
      <c r="J37" s="33">
        <v>57769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30388</v>
      </c>
      <c r="H38" s="6">
        <f t="shared" si="0"/>
        <v>15935</v>
      </c>
      <c r="I38" s="6">
        <v>9465</v>
      </c>
      <c r="J38" s="33">
        <v>25400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68411</v>
      </c>
      <c r="H39" s="6">
        <f t="shared" si="0"/>
        <v>22874</v>
      </c>
      <c r="I39" s="6">
        <v>22384</v>
      </c>
      <c r="J39" s="33">
        <v>45258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4036</v>
      </c>
      <c r="H40" s="6"/>
      <c r="I40" s="6">
        <v>132</v>
      </c>
      <c r="J40" s="34">
        <v>132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7638</v>
      </c>
      <c r="H41" s="6">
        <f t="shared" si="0"/>
        <v>59</v>
      </c>
      <c r="I41" s="6">
        <v>1343</v>
      </c>
      <c r="J41" s="33">
        <v>1402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5706</v>
      </c>
      <c r="H42" s="6">
        <f t="shared" si="0"/>
        <v>1034</v>
      </c>
      <c r="I42" s="6">
        <v>860</v>
      </c>
      <c r="J42" s="33">
        <v>1894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7923</v>
      </c>
      <c r="H43" s="6">
        <f t="shared" si="0"/>
        <v>70</v>
      </c>
      <c r="I43" s="6">
        <v>691</v>
      </c>
      <c r="J43" s="34">
        <v>761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33699</v>
      </c>
      <c r="H44" s="6">
        <f t="shared" si="0"/>
        <v>5318</v>
      </c>
      <c r="I44" s="6">
        <v>10611</v>
      </c>
      <c r="J44" s="33">
        <v>15929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1859</v>
      </c>
      <c r="H45" s="6"/>
      <c r="I45" s="6">
        <v>271</v>
      </c>
      <c r="J45" s="34">
        <v>271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42448</v>
      </c>
      <c r="H46" s="6">
        <f t="shared" si="0"/>
        <v>11373</v>
      </c>
      <c r="I46" s="6">
        <v>13745</v>
      </c>
      <c r="J46" s="33">
        <v>25118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29403</v>
      </c>
      <c r="H47" s="6">
        <f t="shared" si="0"/>
        <v>1028</v>
      </c>
      <c r="I47" s="6">
        <v>9297</v>
      </c>
      <c r="J47" s="33">
        <v>10325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53530</v>
      </c>
      <c r="H48" s="6">
        <f t="shared" si="0"/>
        <v>6755</v>
      </c>
      <c r="I48" s="6">
        <v>13333</v>
      </c>
      <c r="J48" s="33">
        <v>20088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6151</v>
      </c>
      <c r="H49" s="6">
        <f t="shared" si="0"/>
        <v>274</v>
      </c>
      <c r="I49" s="6">
        <v>1159</v>
      </c>
      <c r="J49" s="33">
        <v>1433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20132</v>
      </c>
      <c r="H50" s="6">
        <f t="shared" si="0"/>
        <v>1416</v>
      </c>
      <c r="I50" s="6">
        <v>5471</v>
      </c>
      <c r="J50" s="33">
        <v>6887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6757</v>
      </c>
      <c r="H51" s="6"/>
      <c r="I51" s="6">
        <v>1391</v>
      </c>
      <c r="J51" s="33">
        <v>1391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860471</v>
      </c>
      <c r="H52" s="11">
        <f t="shared" ref="H52:I52" si="1">SUM(H15:H51)</f>
        <v>224193</v>
      </c>
      <c r="I52" s="11">
        <f t="shared" si="1"/>
        <v>273123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B4" zoomScale="90" zoomScaleNormal="90" workbookViewId="0">
      <selection activeCell="G27" sqref="G2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10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21384</v>
      </c>
      <c r="H15" s="6">
        <f>J15-I15</f>
        <v>6675</v>
      </c>
      <c r="I15" s="6">
        <v>41567</v>
      </c>
      <c r="J15" s="35">
        <v>48242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14068</v>
      </c>
      <c r="H16" s="6">
        <f t="shared" ref="H16:H50" si="0">J16-I16</f>
        <v>1988</v>
      </c>
      <c r="I16" s="6">
        <v>7146</v>
      </c>
      <c r="J16" s="35">
        <v>9134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3540</v>
      </c>
      <c r="H17" s="6">
        <f t="shared" si="0"/>
        <v>0</v>
      </c>
      <c r="I17" s="6">
        <v>363</v>
      </c>
      <c r="J17" s="36">
        <v>363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36279</v>
      </c>
      <c r="H18" s="6">
        <f t="shared" si="0"/>
        <v>7987</v>
      </c>
      <c r="I18" s="6">
        <v>7568</v>
      </c>
      <c r="J18" s="35">
        <v>15555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5508</v>
      </c>
      <c r="H19" s="6">
        <f t="shared" si="0"/>
        <v>208</v>
      </c>
      <c r="I19" s="6">
        <v>1562</v>
      </c>
      <c r="J19" s="35">
        <v>1770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45687</v>
      </c>
      <c r="H20" s="6">
        <f t="shared" si="0"/>
        <v>25152</v>
      </c>
      <c r="I20" s="6">
        <v>21014</v>
      </c>
      <c r="J20" s="35">
        <v>46166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10920</v>
      </c>
      <c r="H21" s="6">
        <f t="shared" si="0"/>
        <v>5435</v>
      </c>
      <c r="I21" s="6">
        <v>2830</v>
      </c>
      <c r="J21" s="35">
        <v>8265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4765</v>
      </c>
      <c r="H22" s="6">
        <f t="shared" si="0"/>
        <v>330</v>
      </c>
      <c r="I22" s="6">
        <v>2330</v>
      </c>
      <c r="J22" s="35">
        <v>2660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8080</v>
      </c>
      <c r="H23" s="6">
        <f t="shared" si="0"/>
        <v>660</v>
      </c>
      <c r="I23" s="6">
        <v>3698</v>
      </c>
      <c r="J23" s="35">
        <v>4358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3609</v>
      </c>
      <c r="H24" s="6">
        <f t="shared" si="0"/>
        <v>448</v>
      </c>
      <c r="I24" s="6">
        <v>912</v>
      </c>
      <c r="J24" s="35">
        <v>1360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7817</v>
      </c>
      <c r="H25" s="6">
        <f t="shared" si="0"/>
        <v>0</v>
      </c>
      <c r="I25" s="6">
        <v>3495</v>
      </c>
      <c r="J25" s="35">
        <v>3495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51013</v>
      </c>
      <c r="H26" s="6">
        <f t="shared" si="0"/>
        <v>10269</v>
      </c>
      <c r="I26" s="6">
        <v>17003</v>
      </c>
      <c r="J26" s="35">
        <v>27272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10699</v>
      </c>
      <c r="H27" s="6"/>
      <c r="I27" s="6"/>
      <c r="J27" s="35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55405</v>
      </c>
      <c r="H28" s="6">
        <f t="shared" si="0"/>
        <v>4789</v>
      </c>
      <c r="I28" s="6">
        <v>17535</v>
      </c>
      <c r="J28" s="35">
        <v>22324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3042</v>
      </c>
      <c r="H29" s="6">
        <f t="shared" si="0"/>
        <v>113</v>
      </c>
      <c r="I29" s="6">
        <v>987</v>
      </c>
      <c r="J29" s="35">
        <v>1100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53651</v>
      </c>
      <c r="H30" s="6">
        <f t="shared" si="0"/>
        <v>58055</v>
      </c>
      <c r="I30" s="6">
        <v>12047</v>
      </c>
      <c r="J30" s="35">
        <v>70102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9588</v>
      </c>
      <c r="H31" s="6"/>
      <c r="I31" s="6">
        <v>760</v>
      </c>
      <c r="J31" s="36">
        <v>760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29645</v>
      </c>
      <c r="H32" s="6">
        <f t="shared" si="0"/>
        <v>15048</v>
      </c>
      <c r="I32" s="6">
        <v>5942</v>
      </c>
      <c r="J32" s="35">
        <v>20990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9511</v>
      </c>
      <c r="H33" s="6">
        <f t="shared" si="0"/>
        <v>422</v>
      </c>
      <c r="I33" s="6">
        <v>2562</v>
      </c>
      <c r="J33" s="35">
        <v>2984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728</v>
      </c>
      <c r="H34" s="6"/>
      <c r="I34" s="6">
        <v>61</v>
      </c>
      <c r="J34" s="36">
        <v>61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48768</v>
      </c>
      <c r="H35" s="6">
        <f t="shared" si="0"/>
        <v>19508</v>
      </c>
      <c r="I35" s="6">
        <v>12695</v>
      </c>
      <c r="J35" s="35">
        <v>32203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88009</v>
      </c>
      <c r="H36" s="6">
        <f t="shared" si="0"/>
        <v>17129</v>
      </c>
      <c r="I36" s="6">
        <v>27382</v>
      </c>
      <c r="J36" s="35">
        <v>44511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70067</v>
      </c>
      <c r="H37" s="6">
        <f t="shared" si="0"/>
        <v>17077</v>
      </c>
      <c r="I37" s="6">
        <v>56105</v>
      </c>
      <c r="J37" s="35">
        <v>73182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30524</v>
      </c>
      <c r="H38" s="6">
        <f t="shared" si="0"/>
        <v>18961</v>
      </c>
      <c r="I38" s="6">
        <v>10467</v>
      </c>
      <c r="J38" s="35">
        <v>29428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69056</v>
      </c>
      <c r="H39" s="6">
        <f t="shared" si="0"/>
        <v>23389</v>
      </c>
      <c r="I39" s="6">
        <v>20499</v>
      </c>
      <c r="J39" s="35">
        <v>43888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2156</v>
      </c>
      <c r="H40" s="6"/>
      <c r="I40" s="6">
        <v>186</v>
      </c>
      <c r="J40" s="36">
        <v>186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6806</v>
      </c>
      <c r="H41" s="6">
        <f t="shared" si="0"/>
        <v>389</v>
      </c>
      <c r="I41" s="6">
        <v>1883</v>
      </c>
      <c r="J41" s="35">
        <v>2272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5833</v>
      </c>
      <c r="H42" s="6">
        <f t="shared" si="0"/>
        <v>1660</v>
      </c>
      <c r="I42" s="6">
        <v>2358</v>
      </c>
      <c r="J42" s="35">
        <v>4018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7410</v>
      </c>
      <c r="H43" s="6">
        <f t="shared" si="0"/>
        <v>60</v>
      </c>
      <c r="I43" s="6">
        <v>660</v>
      </c>
      <c r="J43" s="36">
        <v>720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30000</v>
      </c>
      <c r="H44" s="6">
        <f t="shared" si="0"/>
        <v>5263</v>
      </c>
      <c r="I44" s="6">
        <v>14366</v>
      </c>
      <c r="J44" s="35">
        <v>19629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1655</v>
      </c>
      <c r="H45" s="6">
        <f t="shared" si="0"/>
        <v>0</v>
      </c>
      <c r="I45" s="6">
        <v>444</v>
      </c>
      <c r="J45" s="36">
        <v>444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42325</v>
      </c>
      <c r="H46" s="6">
        <f t="shared" si="0"/>
        <v>8008</v>
      </c>
      <c r="I46" s="6">
        <v>14036</v>
      </c>
      <c r="J46" s="35">
        <v>22044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15432</v>
      </c>
      <c r="H47" s="6">
        <f t="shared" si="0"/>
        <v>708</v>
      </c>
      <c r="I47" s="6">
        <v>11002</v>
      </c>
      <c r="J47" s="35">
        <v>11710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63496</v>
      </c>
      <c r="H48" s="6">
        <f t="shared" si="0"/>
        <v>9624</v>
      </c>
      <c r="I48" s="6">
        <v>17440</v>
      </c>
      <c r="J48" s="35">
        <v>27064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5175</v>
      </c>
      <c r="H49" s="6">
        <f t="shared" si="0"/>
        <v>368</v>
      </c>
      <c r="I49" s="6">
        <v>1462</v>
      </c>
      <c r="J49" s="35">
        <v>1830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22968</v>
      </c>
      <c r="H50" s="6">
        <f t="shared" si="0"/>
        <v>1332</v>
      </c>
      <c r="I50" s="6">
        <v>10634</v>
      </c>
      <c r="J50" s="35">
        <v>11966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6202</v>
      </c>
      <c r="H51" s="6"/>
      <c r="I51" s="6">
        <v>2060</v>
      </c>
      <c r="J51" s="35">
        <v>2060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900821</v>
      </c>
      <c r="H52" s="11">
        <f t="shared" ref="H52:I52" si="1">SUM(H15:H51)</f>
        <v>261055</v>
      </c>
      <c r="I52" s="11">
        <f t="shared" si="1"/>
        <v>353061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abSelected="1" zoomScale="90" zoomScaleNormal="90" workbookViewId="0">
      <selection activeCell="H18" sqref="H18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11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20407</v>
      </c>
      <c r="H15" s="6">
        <f>J15-I15</f>
        <v>5688</v>
      </c>
      <c r="I15" s="6">
        <v>37368</v>
      </c>
      <c r="J15" s="47">
        <v>43056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14833</v>
      </c>
      <c r="H16" s="6">
        <f t="shared" ref="H16:H51" si="0">J16-I16</f>
        <v>2071</v>
      </c>
      <c r="I16" s="6">
        <v>10321</v>
      </c>
      <c r="J16" s="47">
        <v>12392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2770</v>
      </c>
      <c r="H17" s="6">
        <f t="shared" si="0"/>
        <v>0</v>
      </c>
      <c r="I17" s="6">
        <v>415</v>
      </c>
      <c r="J17" s="48">
        <v>415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43707</v>
      </c>
      <c r="H18" s="6">
        <f t="shared" si="0"/>
        <v>10625</v>
      </c>
      <c r="I18" s="6">
        <v>9084</v>
      </c>
      <c r="J18" s="47">
        <v>19709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7664</v>
      </c>
      <c r="H19" s="6">
        <f t="shared" si="0"/>
        <v>232</v>
      </c>
      <c r="I19" s="6">
        <v>1946</v>
      </c>
      <c r="J19" s="47">
        <v>2178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42526</v>
      </c>
      <c r="H20" s="6">
        <f t="shared" si="0"/>
        <v>31210</v>
      </c>
      <c r="I20" s="6">
        <v>27883</v>
      </c>
      <c r="J20" s="47">
        <v>59093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13466</v>
      </c>
      <c r="H21" s="6">
        <f t="shared" si="0"/>
        <v>9133</v>
      </c>
      <c r="I21" s="6">
        <v>5020</v>
      </c>
      <c r="J21" s="47">
        <v>14153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4636</v>
      </c>
      <c r="H22" s="6">
        <f t="shared" si="0"/>
        <v>281</v>
      </c>
      <c r="I22" s="6">
        <v>3088</v>
      </c>
      <c r="J22" s="47">
        <v>3369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7624</v>
      </c>
      <c r="H23" s="6">
        <f t="shared" si="0"/>
        <v>555</v>
      </c>
      <c r="I23" s="6">
        <v>5052</v>
      </c>
      <c r="J23" s="47">
        <v>5607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2750</v>
      </c>
      <c r="H24" s="6">
        <f t="shared" si="0"/>
        <v>702</v>
      </c>
      <c r="I24" s="6">
        <v>1150</v>
      </c>
      <c r="J24" s="47">
        <v>1852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9363</v>
      </c>
      <c r="H25" s="6">
        <f t="shared" si="0"/>
        <v>0</v>
      </c>
      <c r="I25" s="6">
        <v>3400</v>
      </c>
      <c r="J25" s="47">
        <v>3400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52751</v>
      </c>
      <c r="H26" s="6">
        <f t="shared" si="0"/>
        <v>12539</v>
      </c>
      <c r="I26" s="6">
        <v>18335</v>
      </c>
      <c r="J26" s="47">
        <v>30874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10</v>
      </c>
      <c r="I27" s="6">
        <v>5289</v>
      </c>
      <c r="J27" s="47">
        <v>5299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75479</v>
      </c>
      <c r="H28" s="6">
        <f t="shared" si="0"/>
        <v>10199</v>
      </c>
      <c r="I28" s="6">
        <v>24460</v>
      </c>
      <c r="J28" s="47">
        <v>34659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4104</v>
      </c>
      <c r="H29" s="6">
        <f t="shared" si="0"/>
        <v>124</v>
      </c>
      <c r="I29" s="6">
        <v>1391</v>
      </c>
      <c r="J29" s="47">
        <v>1515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63076</v>
      </c>
      <c r="H30" s="6">
        <f t="shared" si="0"/>
        <v>60781</v>
      </c>
      <c r="I30" s="6">
        <v>13914</v>
      </c>
      <c r="J30" s="47">
        <v>74695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10719</v>
      </c>
      <c r="H31" s="6">
        <f t="shared" si="0"/>
        <v>0</v>
      </c>
      <c r="I31" s="6">
        <v>1164</v>
      </c>
      <c r="J31" s="47">
        <v>1164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26685</v>
      </c>
      <c r="H32" s="6">
        <f t="shared" si="0"/>
        <v>9340</v>
      </c>
      <c r="I32" s="6">
        <v>8993</v>
      </c>
      <c r="J32" s="47">
        <v>18333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9698</v>
      </c>
      <c r="H33" s="6">
        <f t="shared" si="0"/>
        <v>0</v>
      </c>
      <c r="I33" s="6">
        <v>4199</v>
      </c>
      <c r="J33" s="47">
        <v>4199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668</v>
      </c>
      <c r="H34" s="6">
        <f t="shared" si="0"/>
        <v>0</v>
      </c>
      <c r="I34" s="6">
        <v>128</v>
      </c>
      <c r="J34" s="48">
        <v>128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76449</v>
      </c>
      <c r="H35" s="6">
        <f t="shared" si="0"/>
        <v>22041</v>
      </c>
      <c r="I35" s="6">
        <v>24790</v>
      </c>
      <c r="J35" s="47">
        <v>46831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83251</v>
      </c>
      <c r="H36" s="6">
        <f t="shared" si="0"/>
        <v>19176</v>
      </c>
      <c r="I36" s="6">
        <v>38566</v>
      </c>
      <c r="J36" s="47">
        <v>57742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76491</v>
      </c>
      <c r="H37" s="6">
        <f t="shared" si="0"/>
        <v>18031</v>
      </c>
      <c r="I37" s="6">
        <v>70545</v>
      </c>
      <c r="J37" s="47">
        <v>88576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32181</v>
      </c>
      <c r="H38" s="6">
        <f t="shared" si="0"/>
        <v>21995</v>
      </c>
      <c r="I38" s="6">
        <v>17327</v>
      </c>
      <c r="J38" s="47">
        <v>39322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89778</v>
      </c>
      <c r="H39" s="6">
        <f t="shared" si="0"/>
        <v>25123</v>
      </c>
      <c r="I39" s="6">
        <v>24681</v>
      </c>
      <c r="J39" s="47">
        <v>49804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1816</v>
      </c>
      <c r="H40" s="6">
        <f t="shared" si="0"/>
        <v>0</v>
      </c>
      <c r="I40" s="6">
        <v>207</v>
      </c>
      <c r="J40" s="48">
        <v>207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6001</v>
      </c>
      <c r="H41" s="6">
        <f t="shared" si="0"/>
        <v>745</v>
      </c>
      <c r="I41" s="6">
        <v>2787</v>
      </c>
      <c r="J41" s="47">
        <v>3532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6908</v>
      </c>
      <c r="H42" s="6">
        <f t="shared" si="0"/>
        <v>1760</v>
      </c>
      <c r="I42" s="6">
        <v>1518</v>
      </c>
      <c r="J42" s="47">
        <v>3278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7703</v>
      </c>
      <c r="H43" s="6">
        <f t="shared" si="0"/>
        <v>0</v>
      </c>
      <c r="I43" s="6">
        <v>1318</v>
      </c>
      <c r="J43" s="47">
        <v>1318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42174</v>
      </c>
      <c r="H44" s="6">
        <f t="shared" si="0"/>
        <v>6216</v>
      </c>
      <c r="I44" s="6">
        <v>18229</v>
      </c>
      <c r="J44" s="47">
        <v>24445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826</v>
      </c>
      <c r="H45" s="6">
        <f t="shared" si="0"/>
        <v>0</v>
      </c>
      <c r="I45" s="6">
        <v>980</v>
      </c>
      <c r="J45" s="48">
        <v>980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50515</v>
      </c>
      <c r="H46" s="6">
        <f t="shared" si="0"/>
        <v>10320</v>
      </c>
      <c r="I46" s="6">
        <v>17557</v>
      </c>
      <c r="J46" s="47">
        <v>27877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24896</v>
      </c>
      <c r="H47" s="6">
        <f t="shared" si="0"/>
        <v>1023</v>
      </c>
      <c r="I47" s="6">
        <v>12938</v>
      </c>
      <c r="J47" s="47">
        <v>13961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72456</v>
      </c>
      <c r="H48" s="6">
        <f t="shared" si="0"/>
        <v>13652</v>
      </c>
      <c r="I48" s="6">
        <v>19045</v>
      </c>
      <c r="J48" s="47">
        <v>32697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6153</v>
      </c>
      <c r="H49" s="6">
        <f t="shared" si="0"/>
        <v>860</v>
      </c>
      <c r="I49" s="6">
        <v>2770</v>
      </c>
      <c r="J49" s="47">
        <v>3630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24017</v>
      </c>
      <c r="H50" s="6">
        <f t="shared" si="0"/>
        <v>1036</v>
      </c>
      <c r="I50" s="6">
        <v>13513</v>
      </c>
      <c r="J50" s="47">
        <v>14549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6019</v>
      </c>
      <c r="H51" s="6">
        <f t="shared" si="0"/>
        <v>0</v>
      </c>
      <c r="I51" s="6">
        <v>3007</v>
      </c>
      <c r="J51" s="47">
        <v>3007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1020560</v>
      </c>
      <c r="H52" s="11">
        <f t="shared" ref="H52:I52" si="1">SUM(H15:H51)</f>
        <v>295468</v>
      </c>
      <c r="I52" s="11">
        <f t="shared" si="1"/>
        <v>452378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topLeftCell="A8" zoomScale="80" zoomScaleNormal="80" workbookViewId="0">
      <selection activeCell="G49" sqref="G48:G49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customWidth="1"/>
    <col min="11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5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7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7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7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7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7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7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7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7"/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J52"/>
  <sheetViews>
    <sheetView topLeftCell="A19" workbookViewId="0">
      <selection activeCell="J23" sqref="J23"/>
    </sheetView>
  </sheetViews>
  <sheetFormatPr defaultRowHeight="12.75" x14ac:dyDescent="0.2"/>
  <cols>
    <col min="2" max="2" width="18.2851562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38" t="s">
        <v>39</v>
      </c>
      <c r="I1" s="38"/>
    </row>
    <row r="2" spans="1:10" x14ac:dyDescent="0.2">
      <c r="A2" s="1"/>
      <c r="B2" s="1"/>
      <c r="C2" s="1"/>
      <c r="D2" s="1"/>
      <c r="E2" s="1"/>
      <c r="F2" s="1"/>
      <c r="G2" s="1"/>
      <c r="H2" s="38" t="s">
        <v>26</v>
      </c>
      <c r="I2" s="38"/>
    </row>
    <row r="3" spans="1:10" x14ac:dyDescent="0.2">
      <c r="A3" s="1"/>
      <c r="B3" s="1"/>
      <c r="C3" s="1"/>
      <c r="D3" s="1"/>
      <c r="E3" s="1"/>
      <c r="F3" s="1"/>
      <c r="G3" s="1"/>
      <c r="H3" s="38" t="s">
        <v>27</v>
      </c>
      <c r="I3" s="38"/>
    </row>
    <row r="4" spans="1:10" x14ac:dyDescent="0.2">
      <c r="A4" s="1"/>
      <c r="B4" s="1"/>
      <c r="C4" s="1"/>
      <c r="D4" s="1"/>
      <c r="E4" s="1"/>
      <c r="F4" s="1"/>
      <c r="G4" s="1"/>
      <c r="H4" s="38" t="s">
        <v>28</v>
      </c>
      <c r="I4" s="38"/>
    </row>
    <row r="5" spans="1:10" x14ac:dyDescent="0.2">
      <c r="A5" s="1"/>
      <c r="B5" s="1"/>
      <c r="C5" s="1"/>
      <c r="D5" s="1"/>
      <c r="E5" s="1"/>
      <c r="F5" s="1"/>
      <c r="G5" s="1"/>
      <c r="H5" s="38" t="s">
        <v>29</v>
      </c>
      <c r="I5" s="38"/>
    </row>
    <row r="6" spans="1:10" x14ac:dyDescent="0.2">
      <c r="A6" s="1"/>
      <c r="B6" s="1"/>
      <c r="C6" s="1"/>
      <c r="D6" s="1"/>
      <c r="E6" s="1"/>
      <c r="F6" s="1"/>
      <c r="G6" s="1"/>
      <c r="H6" s="38" t="s">
        <v>30</v>
      </c>
      <c r="I6" s="38"/>
    </row>
    <row r="7" spans="1:10" x14ac:dyDescent="0.2">
      <c r="A7" s="1"/>
      <c r="B7" s="1"/>
      <c r="C7" s="1"/>
      <c r="D7" s="1"/>
      <c r="E7" s="1"/>
      <c r="F7" s="1"/>
      <c r="G7" s="1"/>
      <c r="H7" s="38" t="s">
        <v>3</v>
      </c>
      <c r="I7" s="38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</row>
    <row r="10" spans="1:10" x14ac:dyDescent="0.2">
      <c r="A10" s="39"/>
      <c r="B10" s="39"/>
      <c r="C10" s="39"/>
      <c r="D10" s="39"/>
      <c r="E10" s="39"/>
      <c r="F10" s="39"/>
      <c r="G10" s="39"/>
      <c r="H10" s="39"/>
      <c r="I10" s="39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40" t="s">
        <v>0</v>
      </c>
      <c r="B12" s="43" t="s">
        <v>1</v>
      </c>
      <c r="C12" s="44" t="s">
        <v>2</v>
      </c>
      <c r="D12" s="43" t="s">
        <v>6</v>
      </c>
      <c r="E12" s="43"/>
      <c r="F12" s="43"/>
      <c r="G12" s="43"/>
      <c r="H12" s="43"/>
      <c r="I12" s="43"/>
    </row>
    <row r="13" spans="1:10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0" ht="89.25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229984</v>
      </c>
      <c r="H15" s="6">
        <f>январь!H15+февраль!H15+март!H15+апрель!H15+май!H15+июнь!H15+июль!H15+август!H15+сентябрь!H15+октябрь!H15+ноябрь!H15+декабрь!H15</f>
        <v>55858</v>
      </c>
      <c r="I15" s="6">
        <f>январь!I15+февраль!I15+март!I15+апрель!I15+май!I15+июнь!I15+июль!I15+август!I15+сентябрь!I15+октябрь!I15+ноябрь!I15+декабрь!I15</f>
        <v>461272</v>
      </c>
      <c r="J15" s="28">
        <f>H15+I15</f>
        <v>517130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207810</v>
      </c>
      <c r="H16" s="6">
        <f>январь!H16+февраль!H16+март!H16+апрель!H16+май!H16+июнь!H16+июль!H16+август!H16+сентябрь!H16+октябрь!H16+ноябрь!H16+декабрь!H16</f>
        <v>35301</v>
      </c>
      <c r="I16" s="6">
        <f>январь!I16+февраль!I16+март!I16+апрель!I16+май!I16+июнь!I16+июль!I16+август!I16+сентябрь!I16+октябрь!I16+ноябрь!I16+декабрь!I16</f>
        <v>101735</v>
      </c>
      <c r="J16" s="28">
        <f t="shared" ref="J16:J51" si="0">H16+I16</f>
        <v>137036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26321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4113</v>
      </c>
      <c r="J17" s="28">
        <f t="shared" si="0"/>
        <v>4113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541158</v>
      </c>
      <c r="H18" s="6">
        <f>январь!H18+февраль!H18+март!H18+апрель!H18+май!H18+июнь!H18+июль!H18+август!H18+сентябрь!H18+октябрь!H18+ноябрь!H18+декабрь!H18</f>
        <v>103546</v>
      </c>
      <c r="I18" s="6">
        <f>январь!I18+февраль!I18+март!I18+апрель!I18+май!I18+июнь!I18+июль!I18+август!I18+сентябрь!I18+октябрь!I18+ноябрь!I18+декабрь!I18</f>
        <v>85663</v>
      </c>
      <c r="J18" s="28">
        <f t="shared" si="0"/>
        <v>189209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89245</v>
      </c>
      <c r="H19" s="6">
        <f>январь!H19+февраль!H19+март!H19+апрель!H19+май!H19+июнь!H19+июль!H19+август!H19+сентябрь!H19+октябрь!H19+ноябрь!H19+декабрь!H19</f>
        <v>2864</v>
      </c>
      <c r="I19" s="6">
        <f>январь!I19+февраль!I19+март!I19+апрель!I19+май!I19+июнь!I19+июль!I19+август!I19+сентябрь!I19+октябрь!I19+ноябрь!I19+декабрь!I19</f>
        <v>23803</v>
      </c>
      <c r="J19" s="28">
        <f t="shared" si="0"/>
        <v>26667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491347</v>
      </c>
      <c r="H20" s="6">
        <f>январь!H20+февраль!H20+март!H20+апрель!H20+май!H20+июнь!H20+июль!H20+август!H20+сентябрь!H20+октябрь!H20+ноябрь!H20+декабрь!H20</f>
        <v>319293</v>
      </c>
      <c r="I20" s="6">
        <f>январь!I20+февраль!I20+март!I20+апрель!I20+май!I20+июнь!I20+июль!I20+август!I20+сентябрь!I20+октябрь!I20+ноябрь!I20+декабрь!I20</f>
        <v>231516</v>
      </c>
      <c r="J20" s="28">
        <f t="shared" si="0"/>
        <v>550809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130676</v>
      </c>
      <c r="H21" s="6">
        <f>январь!H21+февраль!H21+март!H21+апрель!H21+май!H21+июнь!H21+июль!H21+август!H21+сентябрь!H21+октябрь!H21+ноябрь!H21+декабрь!H21</f>
        <v>95537</v>
      </c>
      <c r="I21" s="6">
        <f>январь!I21+февраль!I21+март!I21+апрель!I21+май!I21+июнь!I21+июль!I21+август!I21+сентябрь!I21+октябрь!I21+ноябрь!I21+декабрь!I21</f>
        <v>45250</v>
      </c>
      <c r="J21" s="28">
        <f t="shared" si="0"/>
        <v>140787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55910</v>
      </c>
      <c r="H22" s="6">
        <f>январь!H22+февраль!H22+март!H22+апрель!H22+май!H22+июнь!H22+июль!H22+август!H22+сентябрь!H22+октябрь!H22+ноябрь!H22+декабрь!H22</f>
        <v>20242</v>
      </c>
      <c r="I22" s="6">
        <f>январь!I22+февраль!I22+март!I22+апрель!I22+май!I22+июнь!I22+июль!I22+август!I22+сентябрь!I22+октябрь!I22+ноябрь!I22+декабрь!I22</f>
        <v>25639</v>
      </c>
      <c r="J22" s="28">
        <f t="shared" si="0"/>
        <v>45881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71292</v>
      </c>
      <c r="H23" s="6">
        <f>январь!H23+февраль!H23+март!H23+апрель!H23+май!H23+июнь!H23+июль!H23+август!H23+сентябрь!H23+октябрь!H23+ноябрь!H23+декабрь!H23</f>
        <v>6057</v>
      </c>
      <c r="I23" s="6">
        <f>январь!I23+февраль!I23+март!I23+апрель!I23+май!I23+июнь!I23+июль!I23+август!I23+сентябрь!I23+октябрь!I23+ноябрь!I23+декабрь!I23</f>
        <v>42084</v>
      </c>
      <c r="J23" s="28">
        <f t="shared" si="0"/>
        <v>48141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34684</v>
      </c>
      <c r="H24" s="6">
        <f>январь!H24+февраль!H24+март!H24+апрель!H24+май!H24+июнь!H24+июль!H24+август!H24+сентябрь!H24+октябрь!H24+ноябрь!H24+декабрь!H24</f>
        <v>8965</v>
      </c>
      <c r="I24" s="6">
        <f>январь!I24+февраль!I24+март!I24+апрель!I24+май!I24+июнь!I24+июль!I24+август!I24+сентябрь!I24+октябрь!I24+ноябрь!I24+декабрь!I24</f>
        <v>10145</v>
      </c>
      <c r="J24" s="28">
        <f t="shared" si="0"/>
        <v>19110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123165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37450</v>
      </c>
      <c r="J25" s="28">
        <f t="shared" si="0"/>
        <v>37450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692578</v>
      </c>
      <c r="H26" s="6">
        <f>январь!H26+февраль!H26+март!H26+апрель!H26+май!H26+июнь!H26+июль!H26+август!H26+сентябрь!H26+октябрь!H26+ноябрь!H26+декабрь!H26</f>
        <v>152285</v>
      </c>
      <c r="I26" s="6">
        <f>январь!I26+февраль!I26+март!I26+апрель!I26+май!I26+июнь!I26+июль!I26+август!I26+сентябрь!I26+октябрь!I26+ноябрь!I26+декабрь!I26</f>
        <v>185748</v>
      </c>
      <c r="J26" s="28">
        <f t="shared" si="0"/>
        <v>338033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97069</v>
      </c>
      <c r="H27" s="6">
        <f>январь!H27+февраль!H27+март!H27+апрель!H27+май!H27+июнь!H27+июль!H27+август!H27+сентябрь!H27+октябрь!H27+ноябрь!H27+декабрь!H27</f>
        <v>11870</v>
      </c>
      <c r="I27" s="6">
        <f>январь!I27+февраль!I27+март!I27+апрель!I27+май!I27+июнь!I27+июль!I27+август!I27+сентябрь!I27+октябрь!I27+ноябрь!I27+декабрь!I27</f>
        <v>42277</v>
      </c>
      <c r="J27" s="28">
        <f t="shared" si="0"/>
        <v>54147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729798</v>
      </c>
      <c r="H28" s="6">
        <f>январь!H28+февраль!H28+март!H28+апрель!H28+май!H28+июнь!H28+июль!H28+август!H28+сентябрь!H28+октябрь!H28+ноябрь!H28+декабрь!H28</f>
        <v>65515</v>
      </c>
      <c r="I28" s="6">
        <f>январь!I28+февраль!I28+март!I28+апрель!I28+май!I28+июнь!I28+июль!I28+август!I28+сентябрь!I28+октябрь!I28+ноябрь!I28+декабрь!I28</f>
        <v>174995</v>
      </c>
      <c r="J28" s="28">
        <f t="shared" si="0"/>
        <v>240510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48207</v>
      </c>
      <c r="H29" s="6">
        <f>январь!H29+февраль!H29+март!H29+апрель!H29+май!H29+июнь!H29+июль!H29+август!H29+сентябрь!H29+октябрь!H29+ноябрь!H29+декабрь!H29</f>
        <v>1497</v>
      </c>
      <c r="I29" s="6">
        <f>январь!I29+февраль!I29+март!I29+апрель!I29+май!I29+июнь!I29+июль!I29+август!I29+сентябрь!I29+октябрь!I29+ноябрь!I29+декабрь!I29</f>
        <v>10668</v>
      </c>
      <c r="J29" s="28">
        <f t="shared" si="0"/>
        <v>12165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676156</v>
      </c>
      <c r="H30" s="6">
        <f>январь!H30+февраль!H30+март!H30+апрель!H30+май!H30+июнь!H30+июль!H30+август!H30+сентябрь!H30+октябрь!H30+ноябрь!H30+декабрь!H30</f>
        <v>635167</v>
      </c>
      <c r="I30" s="6">
        <f>январь!I30+февраль!I30+март!I30+апрель!I30+май!I30+июнь!I30+июль!I30+август!I30+сентябрь!I30+октябрь!I30+ноябрь!I30+декабрь!I30</f>
        <v>136055</v>
      </c>
      <c r="J30" s="28">
        <f t="shared" si="0"/>
        <v>771222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129275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9107</v>
      </c>
      <c r="J31" s="28">
        <f t="shared" si="0"/>
        <v>9107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308544</v>
      </c>
      <c r="H32" s="6">
        <f>январь!H32+февраль!H32+март!H32+апрель!H32+май!H32+июнь!H32+июль!H32+август!H32+сентябрь!H32+октябрь!H32+ноябрь!H32+декабрь!H32</f>
        <v>122193</v>
      </c>
      <c r="I32" s="6">
        <f>январь!I32+февраль!I32+март!I32+апрель!I32+май!I32+июнь!I32+июль!I32+август!I32+сентябрь!I32+октябрь!I32+ноябрь!I32+декабрь!I32</f>
        <v>63114</v>
      </c>
      <c r="J32" s="28">
        <f t="shared" si="0"/>
        <v>185307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103739</v>
      </c>
      <c r="H33" s="6">
        <f>январь!H33+февраль!H33+март!H33+апрель!H33+май!H33+июнь!H33+июль!H33+август!H33+сентябрь!H33+октябрь!H33+ноябрь!H33+декабрь!H33</f>
        <v>1577</v>
      </c>
      <c r="I33" s="6">
        <f>январь!I33+февраль!I33+март!I33+апрель!I33+май!I33+июнь!I33+июль!I33+август!I33+сентябрь!I33+октябрь!I33+ноябрь!I33+декабрь!I33</f>
        <v>39231</v>
      </c>
      <c r="J33" s="28">
        <f t="shared" si="0"/>
        <v>40808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8324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958</v>
      </c>
      <c r="J34" s="28">
        <f t="shared" si="0"/>
        <v>958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731726</v>
      </c>
      <c r="H35" s="6">
        <f>январь!H35+февраль!H35+март!H35+апрель!H35+май!H35+июнь!H35+июль!H35+август!H35+сентябрь!H35+октябрь!H35+ноябрь!H35+декабрь!H35</f>
        <v>244402</v>
      </c>
      <c r="I35" s="6">
        <f>январь!I35+февраль!I35+март!I35+апрель!I35+май!I35+июнь!I35+июль!I35+август!I35+сентябрь!I35+октябрь!I35+ноябрь!I35+декабрь!I35</f>
        <v>144934</v>
      </c>
      <c r="J35" s="28">
        <f t="shared" si="0"/>
        <v>389336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1018566</v>
      </c>
      <c r="H36" s="6">
        <f>январь!H36+февраль!H36+март!H36+апрель!H36+май!H36+июнь!H36+июль!H36+август!H36+сентябрь!H36+октябрь!H36+ноябрь!H36+декабрь!H36</f>
        <v>246959</v>
      </c>
      <c r="I36" s="6">
        <f>январь!I36+февраль!I36+март!I36+апрель!I36+май!I36+июнь!I36+июль!I36+август!I36+сентябрь!I36+октябрь!I36+ноябрь!I36+декабрь!I36</f>
        <v>310146</v>
      </c>
      <c r="J36" s="28">
        <f t="shared" si="0"/>
        <v>557105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797139</v>
      </c>
      <c r="H37" s="6">
        <f>январь!H37+февраль!H37+март!H37+апрель!H37+май!H37+июнь!H37+июль!H37+август!H37+сентябрь!H37+октябрь!H37+ноябрь!H37+декабрь!H37</f>
        <v>168468</v>
      </c>
      <c r="I37" s="6">
        <f>январь!I37+февраль!I37+март!I37+апрель!I37+май!I37+июнь!I37+июль!I37+август!I37+сентябрь!I37+октябрь!I37+ноябрь!I37+декабрь!I37</f>
        <v>663020</v>
      </c>
      <c r="J37" s="28">
        <f t="shared" si="0"/>
        <v>831488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396839</v>
      </c>
      <c r="H38" s="6">
        <f>январь!H38+февраль!H38+март!H38+апрель!H38+май!H38+июнь!H38+июль!H38+август!H38+сентябрь!H38+октябрь!H38+ноябрь!H38+декабрь!H38</f>
        <v>231685</v>
      </c>
      <c r="I38" s="6">
        <f>январь!I38+февраль!I38+март!I38+апрель!I38+май!I38+июнь!I38+июль!I38+август!I38+сентябрь!I38+октябрь!I38+ноябрь!I38+декабрь!I38</f>
        <v>168367</v>
      </c>
      <c r="J38" s="28">
        <f t="shared" si="0"/>
        <v>400052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949553</v>
      </c>
      <c r="H39" s="6">
        <f>январь!H39+февраль!H39+март!H39+апрель!H39+май!H39+июнь!H39+июль!H39+август!H39+сентябрь!H39+октябрь!H39+ноябрь!H39+декабрь!H39</f>
        <v>294040</v>
      </c>
      <c r="I39" s="6">
        <f>январь!I39+февраль!I39+март!I39+апрель!I39+май!I39+июнь!I39+июль!I39+август!I39+сентябрь!I39+октябрь!I39+ноябрь!I39+декабрь!I39</f>
        <v>221261</v>
      </c>
      <c r="J39" s="28">
        <f t="shared" si="0"/>
        <v>515301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20321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3204</v>
      </c>
      <c r="J40" s="28">
        <f t="shared" si="0"/>
        <v>3204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91325</v>
      </c>
      <c r="H41" s="6">
        <f>январь!H41+февраль!H41+март!H41+апрель!H41+май!H41+июнь!H41+июль!H41+август!H41+сентябрь!H41+октябрь!H41+ноябрь!H41+декабрь!H41</f>
        <v>8220</v>
      </c>
      <c r="I41" s="6">
        <f>январь!I41+февраль!I41+март!I41+апрель!I41+май!I41+июнь!I42+июль!I41+август!I41+сентябрь!I41+октябрь!I41+ноябрь!I41+декабрь!I41</f>
        <v>25503</v>
      </c>
      <c r="J41" s="28">
        <f t="shared" si="0"/>
        <v>33723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71159</v>
      </c>
      <c r="H42" s="6">
        <f>январь!H42+февраль!H42+март!H42+апрель!H42+май!H42+июнь!H42+июль!H42+август!H42+сентябрь!H42+октябрь!H42+ноябрь!H42+декабрь!H42</f>
        <v>22337</v>
      </c>
      <c r="I42" s="6">
        <f>январь!I42+февраль!I42+март!I42+апрель!I42+май!I42+июнь!I43+июль!I42+август!I42+сентябрь!I42+октябрь!I42+ноябрь!I42+декабрь!I42</f>
        <v>17639</v>
      </c>
      <c r="J42" s="28">
        <f t="shared" si="0"/>
        <v>39976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78591</v>
      </c>
      <c r="H43" s="6">
        <f>январь!H43+февраль!H43+март!H43+апрель!H43+май!H43+июнь!H43+июль!H43+август!H43+сентябрь!H43+октябрь!H43+ноябрь!H43+декабрь!H43</f>
        <v>633</v>
      </c>
      <c r="I43" s="6">
        <f>январь!I43+февраль!I43+март!I43+апрель!I43+май!I43+июнь!I44+июль!I43+август!I43+сентябрь!I43+октябрь!I43+ноябрь!I43+декабрь!I43</f>
        <v>29099</v>
      </c>
      <c r="J43" s="28">
        <f t="shared" si="0"/>
        <v>29732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385561</v>
      </c>
      <c r="H44" s="6">
        <f>январь!H44+февраль!H44+март!H44+апрель!H44+май!H44+июнь!H44+июль!H44+август!H44+сентябрь!H44+октябрь!H44+ноябрь!H44+декабрь!H44</f>
        <v>58158</v>
      </c>
      <c r="I44" s="6">
        <f>январь!I44+февраль!I44+март!I44+апрель!I44+май!I44+июнь!I45+июль!I44+август!I44+сентябрь!I44+октябрь!I44+ноябрь!I44+декабрь!I44</f>
        <v>136783</v>
      </c>
      <c r="J44" s="28">
        <f t="shared" si="0"/>
        <v>194941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12650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13886</v>
      </c>
      <c r="J45" s="28">
        <f t="shared" si="0"/>
        <v>13886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542414</v>
      </c>
      <c r="H46" s="6">
        <f>январь!H46+февраль!H46+март!H46+апрель!H46+май!H46+июнь!H46+июль!H46+август!H46+сентябрь!H46+октябрь!H46+ноябрь!H46+декабрь!H46</f>
        <v>135439</v>
      </c>
      <c r="I46" s="6">
        <f>январь!I46+февраль!I46+март!I46+апрель!I46+май!I46+июнь!I47+июль!I46+август!I46+сентябрь!I46+октябрь!I46+ноябрь!I46+декабрь!I46</f>
        <v>148277</v>
      </c>
      <c r="J46" s="28">
        <f t="shared" si="0"/>
        <v>283716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200058</v>
      </c>
      <c r="H47" s="6">
        <f>январь!H47+февраль!H47+март!H47+апрель!H47+май!H47+июнь!H47+июль!H47+август!H47+сентябрь!H47+октябрь!H47+ноябрь!H47+декабрь!H47</f>
        <v>10065</v>
      </c>
      <c r="I47" s="6">
        <f>январь!I47+февраль!I47+март!I47+апрель!I47+май!I47+июнь!I48+июль!I47+август!I47+сентябрь!I47+октябрь!I47+ноябрь!I47+декабрь!I47</f>
        <v>130470</v>
      </c>
      <c r="J47" s="28">
        <f t="shared" si="0"/>
        <v>140535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825062</v>
      </c>
      <c r="H48" s="6">
        <f>январь!H48+февраль!H48+март!H48+апрель!H48+май!H48+июнь!H48+июль!H48+август!H48+сентябрь!H48+октябрь!H48+ноябрь!H48+декабрь!H48</f>
        <v>156838</v>
      </c>
      <c r="I48" s="6">
        <f>январь!I48+февраль!I48+март!I48+апрель!I48+май!I48+июнь!I49+июль!I48+август!I48+сентябрь!I48+октябрь!I48+ноябрь!I48+декабрь!I48</f>
        <v>164684</v>
      </c>
      <c r="J48" s="28">
        <f t="shared" si="0"/>
        <v>321522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69751</v>
      </c>
      <c r="H49" s="6">
        <f>январь!H49+февраль!H49+март!H49+апрель!H49+май!H49+июнь!H49+июль!H49+август!H49+сентябрь!H49+октябрь!H49+ноябрь!H49+декабрь!H49</f>
        <v>7275</v>
      </c>
      <c r="I49" s="6">
        <f>январь!I49+февраль!I49+март!I49+апрель!I49+май!I49+июнь!I50+июль!I49+август!I49+сентябрь!I49+октябрь!I49+ноябрь!I49+декабрь!I49</f>
        <v>34353</v>
      </c>
      <c r="J49" s="28">
        <f t="shared" si="0"/>
        <v>41628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290758</v>
      </c>
      <c r="H50" s="6">
        <f>январь!H50+февраль!H50+март!H50+апрель!H50+май!H50+июнь!H50+июль!H50+август!H50+сентябрь!H50+октябрь!H50+ноябрь!H50+декабрь!H50</f>
        <v>16088</v>
      </c>
      <c r="I50" s="6">
        <f>январь!I50+февраль!I50+март!I50+апрель!I50+май!I50+июнь!I51+июль!I50+август!I50+сентябрь!I50+октябрь!I50+ноябрь!I50+декабрь!I50</f>
        <v>128509</v>
      </c>
      <c r="J50" s="28">
        <f t="shared" si="0"/>
        <v>144597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74584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8" t="e">
        <f t="shared" si="0"/>
        <v>#REF!</v>
      </c>
    </row>
    <row r="52" spans="1:10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11351339</v>
      </c>
      <c r="H52" s="11">
        <f t="shared" si="1"/>
        <v>3238374</v>
      </c>
      <c r="I52" s="11" t="e">
        <f t="shared" si="1"/>
        <v>#REF!</v>
      </c>
      <c r="J52" s="28" t="e">
        <f>H52+I52</f>
        <v>#REF!</v>
      </c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B13" zoomScale="80" zoomScaleNormal="8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12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28507</v>
      </c>
      <c r="H15" s="6">
        <v>6981</v>
      </c>
      <c r="I15" s="6">
        <f>J15-H15</f>
        <v>63104</v>
      </c>
      <c r="J15" s="7">
        <v>70085</v>
      </c>
      <c r="K15" s="22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26506</v>
      </c>
      <c r="H16" s="6">
        <v>6083</v>
      </c>
      <c r="I16" s="6">
        <f t="shared" ref="I16:I51" si="0">J16-H16</f>
        <v>15022</v>
      </c>
      <c r="J16" s="7">
        <v>21105</v>
      </c>
      <c r="K16" s="22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2473</v>
      </c>
      <c r="H17" s="6"/>
      <c r="I17" s="6">
        <f t="shared" si="0"/>
        <v>626</v>
      </c>
      <c r="J17" s="7">
        <v>626</v>
      </c>
      <c r="K17" s="23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83621</v>
      </c>
      <c r="H18" s="6">
        <v>6953</v>
      </c>
      <c r="I18" s="6">
        <f t="shared" si="0"/>
        <v>12763</v>
      </c>
      <c r="J18" s="7">
        <v>19716</v>
      </c>
      <c r="K18" s="22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11441</v>
      </c>
      <c r="H19" s="6">
        <v>333</v>
      </c>
      <c r="I19" s="6">
        <f t="shared" si="0"/>
        <v>4115</v>
      </c>
      <c r="J19" s="7">
        <v>4448</v>
      </c>
      <c r="K19" s="22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58123</v>
      </c>
      <c r="H20" s="6">
        <v>43820</v>
      </c>
      <c r="I20" s="6">
        <f t="shared" si="0"/>
        <v>30205</v>
      </c>
      <c r="J20" s="7">
        <v>74025</v>
      </c>
      <c r="K20" s="22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14011</v>
      </c>
      <c r="H21" s="6">
        <v>12686</v>
      </c>
      <c r="I21" s="6">
        <f t="shared" si="0"/>
        <v>7659</v>
      </c>
      <c r="J21" s="7">
        <v>20345</v>
      </c>
      <c r="K21" s="22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7124</v>
      </c>
      <c r="H22" s="6">
        <v>2603</v>
      </c>
      <c r="I22" s="6">
        <f t="shared" si="0"/>
        <v>4723</v>
      </c>
      <c r="J22" s="7">
        <v>7326</v>
      </c>
      <c r="K22" s="22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8039</v>
      </c>
      <c r="H23" s="6">
        <v>540</v>
      </c>
      <c r="I23" s="6">
        <f t="shared" si="0"/>
        <v>7396</v>
      </c>
      <c r="J23" s="7">
        <v>7936</v>
      </c>
      <c r="K23" s="22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2710</v>
      </c>
      <c r="H24" s="6">
        <v>1366</v>
      </c>
      <c r="I24" s="6">
        <f t="shared" si="0"/>
        <v>1451</v>
      </c>
      <c r="J24" s="7">
        <v>2817</v>
      </c>
      <c r="K24" s="22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18670</v>
      </c>
      <c r="H25" s="6"/>
      <c r="I25" s="6">
        <f t="shared" si="0"/>
        <v>6780</v>
      </c>
      <c r="J25" s="7">
        <v>6780</v>
      </c>
      <c r="K25" s="22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93959</v>
      </c>
      <c r="H26" s="6">
        <v>23865</v>
      </c>
      <c r="I26" s="6">
        <f t="shared" si="0"/>
        <v>28423</v>
      </c>
      <c r="J26" s="7">
        <v>52288</v>
      </c>
      <c r="K26" s="22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13363</v>
      </c>
      <c r="H27" s="6">
        <v>2726</v>
      </c>
      <c r="I27" s="6">
        <f t="shared" si="0"/>
        <v>7880</v>
      </c>
      <c r="J27" s="7">
        <v>10606</v>
      </c>
      <c r="K27" s="22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92617</v>
      </c>
      <c r="H28" s="6">
        <v>6676</v>
      </c>
      <c r="I28" s="6">
        <f t="shared" si="0"/>
        <v>25791</v>
      </c>
      <c r="J28" s="7">
        <v>32467</v>
      </c>
      <c r="K28" s="22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6910</v>
      </c>
      <c r="H29" s="6">
        <v>201</v>
      </c>
      <c r="I29" s="6">
        <f t="shared" si="0"/>
        <v>2027</v>
      </c>
      <c r="J29" s="7">
        <v>2228</v>
      </c>
      <c r="K29" s="22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78218</v>
      </c>
      <c r="H30" s="6">
        <v>74667</v>
      </c>
      <c r="I30" s="6">
        <f t="shared" si="0"/>
        <v>20000</v>
      </c>
      <c r="J30" s="7">
        <v>94667</v>
      </c>
      <c r="K30" s="22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19500</v>
      </c>
      <c r="H31" s="6"/>
      <c r="I31" s="6">
        <f t="shared" si="0"/>
        <v>1433</v>
      </c>
      <c r="J31" s="7">
        <v>1433</v>
      </c>
      <c r="K31" s="22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34518</v>
      </c>
      <c r="H32" s="6">
        <v>14983</v>
      </c>
      <c r="I32" s="6">
        <f t="shared" si="0"/>
        <v>9485</v>
      </c>
      <c r="J32" s="7">
        <v>24468</v>
      </c>
      <c r="K32" s="22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11983</v>
      </c>
      <c r="H33" s="6"/>
      <c r="I33" s="6">
        <f t="shared" si="0"/>
        <v>8693</v>
      </c>
      <c r="J33" s="7">
        <v>8693</v>
      </c>
      <c r="K33" s="22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795</v>
      </c>
      <c r="H34" s="6"/>
      <c r="I34" s="6">
        <f t="shared" si="0"/>
        <v>295</v>
      </c>
      <c r="J34" s="7">
        <v>295</v>
      </c>
      <c r="K34" s="23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92823</v>
      </c>
      <c r="H35" s="6">
        <v>31973</v>
      </c>
      <c r="I35" s="6">
        <f t="shared" si="0"/>
        <v>21879</v>
      </c>
      <c r="J35" s="7">
        <v>53852</v>
      </c>
      <c r="K35" s="22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118242</v>
      </c>
      <c r="H36" s="6">
        <v>32133</v>
      </c>
      <c r="I36" s="6">
        <f t="shared" si="0"/>
        <v>57458</v>
      </c>
      <c r="J36" s="7">
        <v>89591</v>
      </c>
      <c r="K36" s="22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100296</v>
      </c>
      <c r="H37" s="6">
        <v>15119</v>
      </c>
      <c r="I37" s="6">
        <f t="shared" si="0"/>
        <v>95455</v>
      </c>
      <c r="J37" s="7">
        <v>110574</v>
      </c>
      <c r="K37" s="22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47851</v>
      </c>
      <c r="H38" s="6">
        <v>27800</v>
      </c>
      <c r="I38" s="6">
        <f t="shared" si="0"/>
        <v>30225</v>
      </c>
      <c r="J38" s="7">
        <v>58025</v>
      </c>
      <c r="K38" s="22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120745</v>
      </c>
      <c r="H39" s="6">
        <v>46619</v>
      </c>
      <c r="I39" s="6">
        <f t="shared" si="0"/>
        <v>35519</v>
      </c>
      <c r="J39" s="7">
        <v>82138</v>
      </c>
      <c r="K39" s="22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1008</v>
      </c>
      <c r="H40" s="6"/>
      <c r="I40" s="6">
        <f t="shared" si="0"/>
        <v>306</v>
      </c>
      <c r="J40" s="7">
        <v>306</v>
      </c>
      <c r="K40" s="23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12968</v>
      </c>
      <c r="H41" s="6">
        <v>1355</v>
      </c>
      <c r="I41" s="6">
        <f t="shared" si="0"/>
        <v>3699</v>
      </c>
      <c r="J41" s="7">
        <v>5054</v>
      </c>
      <c r="K41" s="22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8966</v>
      </c>
      <c r="H42" s="6">
        <v>3169</v>
      </c>
      <c r="I42" s="6">
        <f t="shared" si="0"/>
        <v>2842</v>
      </c>
      <c r="J42" s="7">
        <v>6011</v>
      </c>
      <c r="K42" s="22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8023</v>
      </c>
      <c r="H43" s="6">
        <v>56</v>
      </c>
      <c r="I43" s="6">
        <f t="shared" si="0"/>
        <v>3923</v>
      </c>
      <c r="J43" s="7">
        <v>3979</v>
      </c>
      <c r="K43" s="22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43490</v>
      </c>
      <c r="H44" s="6">
        <v>5322</v>
      </c>
      <c r="I44" s="6">
        <f t="shared" si="0"/>
        <v>18582</v>
      </c>
      <c r="J44" s="7">
        <v>23904</v>
      </c>
      <c r="K44" s="22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1580</v>
      </c>
      <c r="H45" s="6"/>
      <c r="I45" s="6">
        <f t="shared" si="0"/>
        <v>623</v>
      </c>
      <c r="J45" s="7">
        <v>623</v>
      </c>
      <c r="K45" s="23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69631</v>
      </c>
      <c r="H46" s="6">
        <v>17363</v>
      </c>
      <c r="I46" s="6">
        <f t="shared" si="0"/>
        <v>20267</v>
      </c>
      <c r="J46" s="7">
        <v>37630</v>
      </c>
      <c r="K46" s="22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20299</v>
      </c>
      <c r="H47" s="6">
        <v>995</v>
      </c>
      <c r="I47" s="6">
        <f t="shared" si="0"/>
        <v>17838</v>
      </c>
      <c r="J47" s="7">
        <v>18833</v>
      </c>
      <c r="K47" s="22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119237</v>
      </c>
      <c r="H48" s="6">
        <v>29065</v>
      </c>
      <c r="I48" s="6">
        <f t="shared" si="0"/>
        <v>23448</v>
      </c>
      <c r="J48" s="7">
        <v>52513</v>
      </c>
      <c r="K48" s="22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9629</v>
      </c>
      <c r="H49" s="6">
        <v>717</v>
      </c>
      <c r="I49" s="6">
        <f t="shared" si="0"/>
        <v>5374</v>
      </c>
      <c r="J49" s="7">
        <v>6091</v>
      </c>
      <c r="K49" s="22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36431</v>
      </c>
      <c r="H50" s="6">
        <v>2464</v>
      </c>
      <c r="I50" s="6">
        <f t="shared" si="0"/>
        <v>22180</v>
      </c>
      <c r="J50" s="7">
        <v>24644</v>
      </c>
      <c r="K50" s="22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8763</v>
      </c>
      <c r="H51" s="6"/>
      <c r="I51" s="6">
        <f t="shared" si="0"/>
        <v>4568</v>
      </c>
      <c r="J51" s="7">
        <v>4568</v>
      </c>
      <c r="K51" s="22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1433070</v>
      </c>
      <c r="H52" s="11">
        <f t="shared" ref="H52:I52" si="1">SUM(H15:H51)</f>
        <v>418633</v>
      </c>
      <c r="I52" s="11">
        <f t="shared" si="1"/>
        <v>622057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A9:I10"/>
    <mergeCell ref="A12:A14"/>
    <mergeCell ref="B12:B14"/>
    <mergeCell ref="C12:C14"/>
    <mergeCell ref="G13:I13"/>
    <mergeCell ref="D12:I12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6" zoomScale="90" zoomScaleNormal="90" workbookViewId="0">
      <selection activeCell="H33" sqref="H33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customWidth="1" outlineLevel="1"/>
    <col min="11" max="11" width="9.140625" style="1" customWidth="1" outlineLevel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13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25948</v>
      </c>
      <c r="H15" s="6">
        <v>5987</v>
      </c>
      <c r="I15" s="6">
        <f>J15-H15</f>
        <v>67637</v>
      </c>
      <c r="J15" s="20">
        <f>74780-1156</f>
        <v>73624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23438</v>
      </c>
      <c r="H16" s="6">
        <v>5328</v>
      </c>
      <c r="I16" s="6">
        <f t="shared" ref="I16:I51" si="0">J16-H16</f>
        <v>12965</v>
      </c>
      <c r="J16" s="20">
        <v>18293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2052</v>
      </c>
      <c r="H17" s="6"/>
      <c r="I17" s="6">
        <f t="shared" si="0"/>
        <v>740</v>
      </c>
      <c r="J17" s="21">
        <v>740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69517</v>
      </c>
      <c r="H18" s="6">
        <v>13775</v>
      </c>
      <c r="I18" s="6">
        <f t="shared" si="0"/>
        <v>10551</v>
      </c>
      <c r="J18" s="20">
        <v>24326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9919</v>
      </c>
      <c r="H19" s="6">
        <v>328</v>
      </c>
      <c r="I19" s="6">
        <f t="shared" si="0"/>
        <v>3786</v>
      </c>
      <c r="J19" s="20">
        <v>4114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48393</v>
      </c>
      <c r="H20" s="6">
        <v>36652</v>
      </c>
      <c r="I20" s="6">
        <f t="shared" si="0"/>
        <v>29951</v>
      </c>
      <c r="J20" s="20">
        <v>66603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14926</v>
      </c>
      <c r="H21" s="6">
        <v>13833</v>
      </c>
      <c r="I21" s="6">
        <f t="shared" si="0"/>
        <v>6489</v>
      </c>
      <c r="J21" s="20">
        <v>20322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6899</v>
      </c>
      <c r="H22" s="6">
        <v>4299</v>
      </c>
      <c r="I22" s="6">
        <f t="shared" si="0"/>
        <v>5198</v>
      </c>
      <c r="J22" s="20">
        <v>9497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5158</v>
      </c>
      <c r="H23" s="6">
        <v>495</v>
      </c>
      <c r="I23" s="6">
        <f t="shared" si="0"/>
        <v>5470</v>
      </c>
      <c r="J23" s="20">
        <v>5965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3286</v>
      </c>
      <c r="H24" s="6">
        <v>1547</v>
      </c>
      <c r="I24" s="6">
        <f t="shared" si="0"/>
        <v>975</v>
      </c>
      <c r="J24" s="20">
        <v>2522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16780</v>
      </c>
      <c r="H25" s="6"/>
      <c r="I25" s="6">
        <f t="shared" si="0"/>
        <v>6350</v>
      </c>
      <c r="J25" s="20">
        <v>6350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82834</v>
      </c>
      <c r="H26" s="6">
        <v>20393</v>
      </c>
      <c r="I26" s="6">
        <f t="shared" si="0"/>
        <v>25909</v>
      </c>
      <c r="J26" s="20">
        <v>46302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11384</v>
      </c>
      <c r="H27" s="6">
        <v>2549</v>
      </c>
      <c r="I27" s="6">
        <f t="shared" si="0"/>
        <v>6893</v>
      </c>
      <c r="J27" s="20">
        <v>9442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79345</v>
      </c>
      <c r="H28" s="6">
        <v>5478</v>
      </c>
      <c r="I28" s="6">
        <f t="shared" si="0"/>
        <v>23515</v>
      </c>
      <c r="J28" s="20">
        <v>28993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5966</v>
      </c>
      <c r="H29" s="6">
        <v>157</v>
      </c>
      <c r="I29" s="6">
        <f t="shared" si="0"/>
        <v>1648</v>
      </c>
      <c r="J29" s="20">
        <v>1805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69913</v>
      </c>
      <c r="H30" s="6">
        <v>62664</v>
      </c>
      <c r="I30" s="6">
        <f t="shared" si="0"/>
        <v>16394</v>
      </c>
      <c r="J30" s="20">
        <v>79058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16752</v>
      </c>
      <c r="H31" s="6"/>
      <c r="I31" s="6">
        <f t="shared" si="0"/>
        <v>1300</v>
      </c>
      <c r="J31" s="20">
        <v>1300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34294</v>
      </c>
      <c r="H32" s="6">
        <v>13020</v>
      </c>
      <c r="I32" s="6">
        <f t="shared" si="0"/>
        <v>8240</v>
      </c>
      <c r="J32" s="20">
        <v>21260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8896</v>
      </c>
      <c r="H33" s="6"/>
      <c r="I33" s="6">
        <f t="shared" si="0"/>
        <v>6020</v>
      </c>
      <c r="J33" s="20">
        <v>6020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775</v>
      </c>
      <c r="H34" s="6"/>
      <c r="I34" s="6">
        <f t="shared" si="0"/>
        <v>215</v>
      </c>
      <c r="J34" s="21">
        <v>215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84575</v>
      </c>
      <c r="H35" s="6">
        <v>31100</v>
      </c>
      <c r="I35" s="6">
        <f t="shared" si="0"/>
        <v>18138</v>
      </c>
      <c r="J35" s="20">
        <v>49238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96405</v>
      </c>
      <c r="H36" s="6">
        <v>27351</v>
      </c>
      <c r="I36" s="6">
        <f t="shared" si="0"/>
        <v>42512</v>
      </c>
      <c r="J36" s="20">
        <v>69863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76019</v>
      </c>
      <c r="H37" s="6">
        <v>12513</v>
      </c>
      <c r="I37" s="6">
        <f t="shared" si="0"/>
        <v>86135</v>
      </c>
      <c r="J37" s="20">
        <v>98648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43977</v>
      </c>
      <c r="H38" s="6">
        <v>24826</v>
      </c>
      <c r="I38" s="6">
        <f t="shared" si="0"/>
        <v>28541</v>
      </c>
      <c r="J38" s="20">
        <v>53367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110578</v>
      </c>
      <c r="H39" s="6">
        <v>31248</v>
      </c>
      <c r="I39" s="6">
        <f t="shared" si="0"/>
        <v>35196</v>
      </c>
      <c r="J39" s="20">
        <v>66444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832</v>
      </c>
      <c r="H40" s="6"/>
      <c r="I40" s="6">
        <f t="shared" si="0"/>
        <v>267</v>
      </c>
      <c r="J40" s="21">
        <v>267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9455</v>
      </c>
      <c r="H41" s="6">
        <v>1435</v>
      </c>
      <c r="I41" s="6">
        <f t="shared" si="0"/>
        <v>3669</v>
      </c>
      <c r="J41" s="20">
        <v>5104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6469</v>
      </c>
      <c r="H42" s="6">
        <v>2916</v>
      </c>
      <c r="I42" s="6">
        <f t="shared" si="0"/>
        <v>2877</v>
      </c>
      <c r="J42" s="20">
        <v>5793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6871</v>
      </c>
      <c r="H43" s="6">
        <v>67</v>
      </c>
      <c r="I43" s="6">
        <f t="shared" si="0"/>
        <v>3456</v>
      </c>
      <c r="J43" s="20">
        <v>3523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41529</v>
      </c>
      <c r="H44" s="6">
        <v>5293</v>
      </c>
      <c r="I44" s="6">
        <f t="shared" si="0"/>
        <v>18369</v>
      </c>
      <c r="J44" s="20">
        <v>23662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1371</v>
      </c>
      <c r="H45" s="6"/>
      <c r="I45" s="6">
        <f t="shared" si="0"/>
        <v>1095</v>
      </c>
      <c r="J45" s="20">
        <v>1095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62186</v>
      </c>
      <c r="H46" s="6">
        <v>13672</v>
      </c>
      <c r="I46" s="6">
        <f t="shared" si="0"/>
        <v>20654</v>
      </c>
      <c r="J46" s="20">
        <v>34326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18628</v>
      </c>
      <c r="H47" s="6">
        <v>1132</v>
      </c>
      <c r="I47" s="6">
        <f t="shared" si="0"/>
        <v>16490</v>
      </c>
      <c r="J47" s="20">
        <v>17622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95308</v>
      </c>
      <c r="H48" s="6">
        <v>17493</v>
      </c>
      <c r="I48" s="6">
        <f t="shared" si="0"/>
        <v>20585</v>
      </c>
      <c r="J48" s="20">
        <v>38078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6939</v>
      </c>
      <c r="H49" s="6">
        <v>1428</v>
      </c>
      <c r="I49" s="6">
        <f t="shared" si="0"/>
        <v>4525</v>
      </c>
      <c r="J49" s="20">
        <v>5953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40447</v>
      </c>
      <c r="H50" s="6">
        <v>1592</v>
      </c>
      <c r="I50" s="6">
        <f t="shared" si="0"/>
        <v>19229</v>
      </c>
      <c r="J50" s="20">
        <v>20821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7501</v>
      </c>
      <c r="H51" s="6"/>
      <c r="I51" s="6">
        <f t="shared" si="0"/>
        <v>4495</v>
      </c>
      <c r="J51" s="20">
        <v>4495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1245565</v>
      </c>
      <c r="H52" s="11">
        <f t="shared" ref="H52:I52" si="1">SUM(H15:H51)</f>
        <v>358571</v>
      </c>
      <c r="I52" s="11">
        <f t="shared" si="1"/>
        <v>566479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2" zoomScale="90" zoomScaleNormal="90" workbookViewId="0">
      <selection activeCell="G52" sqref="G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customWidth="1" outlineLevel="1"/>
    <col min="11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7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39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18198</v>
      </c>
      <c r="H15" s="6">
        <v>5265</v>
      </c>
      <c r="I15" s="6">
        <f>J15-H15</f>
        <v>44219</v>
      </c>
      <c r="J15" s="24">
        <v>49484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23019</v>
      </c>
      <c r="H16" s="6">
        <v>3132</v>
      </c>
      <c r="I16" s="6">
        <f t="shared" ref="I16:I51" si="0">J16-H16</f>
        <v>20710</v>
      </c>
      <c r="J16" s="24">
        <v>23842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1942</v>
      </c>
      <c r="H17" s="6"/>
      <c r="I17" s="6">
        <f t="shared" si="0"/>
        <v>531</v>
      </c>
      <c r="J17" s="25">
        <v>531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55844</v>
      </c>
      <c r="H18" s="6">
        <v>12909</v>
      </c>
      <c r="I18" s="6">
        <f t="shared" si="0"/>
        <v>8088</v>
      </c>
      <c r="J18" s="24">
        <v>20997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9419</v>
      </c>
      <c r="H19" s="6">
        <v>232</v>
      </c>
      <c r="I19" s="6">
        <f t="shared" si="0"/>
        <v>2751</v>
      </c>
      <c r="J19" s="24">
        <v>2983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41214</v>
      </c>
      <c r="H20" s="6">
        <v>29411</v>
      </c>
      <c r="I20" s="6">
        <f t="shared" si="0"/>
        <v>23432</v>
      </c>
      <c r="J20" s="24">
        <v>52843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14148</v>
      </c>
      <c r="H21" s="6">
        <v>11267</v>
      </c>
      <c r="I21" s="6">
        <f t="shared" si="0"/>
        <v>5824</v>
      </c>
      <c r="J21" s="24">
        <v>17091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4523</v>
      </c>
      <c r="H22" s="6">
        <v>3384</v>
      </c>
      <c r="I22" s="6">
        <f t="shared" si="0"/>
        <v>3663</v>
      </c>
      <c r="J22" s="24">
        <v>7047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5705</v>
      </c>
      <c r="H23" s="6">
        <v>525</v>
      </c>
      <c r="I23" s="6">
        <f t="shared" si="0"/>
        <v>6057</v>
      </c>
      <c r="J23" s="24">
        <v>6582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2861</v>
      </c>
      <c r="H24" s="6">
        <v>1325</v>
      </c>
      <c r="I24" s="6">
        <f t="shared" si="0"/>
        <v>797</v>
      </c>
      <c r="J24" s="24">
        <v>2122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11550</v>
      </c>
      <c r="H25" s="6"/>
      <c r="I25" s="6">
        <f t="shared" si="0"/>
        <v>2960</v>
      </c>
      <c r="J25" s="24">
        <v>2960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82264</v>
      </c>
      <c r="H26" s="6">
        <v>15491</v>
      </c>
      <c r="I26" s="6">
        <f t="shared" si="0"/>
        <v>23274</v>
      </c>
      <c r="J26" s="24">
        <v>38765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10046</v>
      </c>
      <c r="H27" s="6">
        <v>2265</v>
      </c>
      <c r="I27" s="6">
        <f t="shared" si="0"/>
        <v>5791</v>
      </c>
      <c r="J27" s="24">
        <v>8056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75839</v>
      </c>
      <c r="H28" s="6">
        <v>5725</v>
      </c>
      <c r="I28" s="6">
        <f t="shared" si="0"/>
        <v>20652</v>
      </c>
      <c r="J28" s="24">
        <v>26377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5208</v>
      </c>
      <c r="H29" s="6">
        <v>128</v>
      </c>
      <c r="I29" s="6">
        <f t="shared" si="0"/>
        <v>1420</v>
      </c>
      <c r="J29" s="24">
        <v>1548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62905</v>
      </c>
      <c r="H30" s="6">
        <v>61171</v>
      </c>
      <c r="I30" s="6">
        <f t="shared" si="0"/>
        <v>15752</v>
      </c>
      <c r="J30" s="24">
        <v>76923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14441</v>
      </c>
      <c r="H31" s="6"/>
      <c r="I31" s="6">
        <f t="shared" si="0"/>
        <v>978</v>
      </c>
      <c r="J31" s="25">
        <v>978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27725</v>
      </c>
      <c r="H32" s="6">
        <v>9728</v>
      </c>
      <c r="I32" s="6">
        <f t="shared" si="0"/>
        <v>6416</v>
      </c>
      <c r="J32" s="24">
        <v>16144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9007</v>
      </c>
      <c r="H33" s="6"/>
      <c r="I33" s="6">
        <f t="shared" si="0"/>
        <v>6017</v>
      </c>
      <c r="J33" s="24">
        <v>6017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740</v>
      </c>
      <c r="H34" s="6"/>
      <c r="I34" s="6">
        <f t="shared" si="0"/>
        <v>124</v>
      </c>
      <c r="J34" s="25">
        <v>124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96179</v>
      </c>
      <c r="H35" s="6">
        <v>26551</v>
      </c>
      <c r="I35" s="6">
        <f t="shared" si="0"/>
        <v>13081</v>
      </c>
      <c r="J35" s="24">
        <v>39632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104764</v>
      </c>
      <c r="H36" s="6">
        <v>25569</v>
      </c>
      <c r="I36" s="6">
        <f t="shared" si="0"/>
        <v>38246</v>
      </c>
      <c r="J36" s="24">
        <v>63815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73800</v>
      </c>
      <c r="H37" s="6">
        <v>13784</v>
      </c>
      <c r="I37" s="6">
        <f t="shared" si="0"/>
        <v>73717</v>
      </c>
      <c r="J37" s="24">
        <v>87501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40469</v>
      </c>
      <c r="H38" s="6">
        <v>23942</v>
      </c>
      <c r="I38" s="6">
        <f t="shared" si="0"/>
        <v>22104</v>
      </c>
      <c r="J38" s="24">
        <v>46046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95592</v>
      </c>
      <c r="H39" s="6">
        <v>26742</v>
      </c>
      <c r="I39" s="6">
        <f t="shared" si="0"/>
        <v>22675</v>
      </c>
      <c r="J39" s="24">
        <v>49417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645</v>
      </c>
      <c r="H40" s="6"/>
      <c r="I40" s="6">
        <f t="shared" si="0"/>
        <v>151</v>
      </c>
      <c r="J40" s="25">
        <v>151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8890</v>
      </c>
      <c r="H41" s="6">
        <v>1168</v>
      </c>
      <c r="I41" s="6">
        <f t="shared" si="0"/>
        <v>3060</v>
      </c>
      <c r="J41" s="24">
        <v>4228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6556</v>
      </c>
      <c r="H42" s="6">
        <v>2888</v>
      </c>
      <c r="I42" s="6">
        <f t="shared" si="0"/>
        <v>2418</v>
      </c>
      <c r="J42" s="24">
        <v>5306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5847</v>
      </c>
      <c r="H43" s="6">
        <v>50</v>
      </c>
      <c r="I43" s="6">
        <f t="shared" si="0"/>
        <v>2643</v>
      </c>
      <c r="J43" s="24">
        <v>2693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38869</v>
      </c>
      <c r="H44" s="6">
        <v>5579</v>
      </c>
      <c r="I44" s="6">
        <f t="shared" si="0"/>
        <v>20929</v>
      </c>
      <c r="J44" s="24">
        <v>26508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633</v>
      </c>
      <c r="H45" s="6"/>
      <c r="I45" s="6">
        <f t="shared" si="0"/>
        <v>413</v>
      </c>
      <c r="J45" s="25">
        <v>413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54648</v>
      </c>
      <c r="H46" s="6">
        <v>13056</v>
      </c>
      <c r="I46" s="6">
        <f t="shared" si="0"/>
        <v>13445</v>
      </c>
      <c r="J46" s="24">
        <v>26501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14966</v>
      </c>
      <c r="H47" s="6">
        <v>865</v>
      </c>
      <c r="I47" s="6">
        <f t="shared" si="0"/>
        <v>13378</v>
      </c>
      <c r="J47" s="24">
        <v>14243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71272</v>
      </c>
      <c r="H48" s="6">
        <v>17699</v>
      </c>
      <c r="I48" s="6">
        <f t="shared" si="0"/>
        <v>18461</v>
      </c>
      <c r="J48" s="24">
        <v>36160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5419</v>
      </c>
      <c r="H49" s="6">
        <v>911</v>
      </c>
      <c r="I49" s="6">
        <f t="shared" si="0"/>
        <v>3211</v>
      </c>
      <c r="J49" s="24">
        <v>4122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28197</v>
      </c>
      <c r="H50" s="6">
        <v>1249</v>
      </c>
      <c r="I50" s="6">
        <f t="shared" si="0"/>
        <v>18477</v>
      </c>
      <c r="J50" s="24">
        <v>19726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6503</v>
      </c>
      <c r="H51" s="6"/>
      <c r="I51" s="6">
        <f t="shared" si="0"/>
        <v>3930</v>
      </c>
      <c r="J51" s="24">
        <v>3930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1129847</v>
      </c>
      <c r="H52" s="11">
        <f t="shared" ref="H52:I52" si="1">SUM(H15:H51)</f>
        <v>322011</v>
      </c>
      <c r="I52" s="11">
        <f t="shared" si="1"/>
        <v>469795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topLeftCell="A25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customWidth="1" outlineLevel="1"/>
    <col min="11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6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35.2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21303</v>
      </c>
      <c r="H15" s="6">
        <f>J15-I15</f>
        <v>5739</v>
      </c>
      <c r="I15" s="6">
        <v>50227</v>
      </c>
      <c r="J15" s="26">
        <v>55966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18296</v>
      </c>
      <c r="H16" s="6">
        <f t="shared" ref="H16:H51" si="0">J16-I16</f>
        <v>4431</v>
      </c>
      <c r="I16" s="6">
        <v>10703</v>
      </c>
      <c r="J16" s="26">
        <v>15134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2144</v>
      </c>
      <c r="H17" s="6">
        <f t="shared" si="0"/>
        <v>0</v>
      </c>
      <c r="I17" s="6">
        <v>429</v>
      </c>
      <c r="J17" s="27">
        <v>429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63681</v>
      </c>
      <c r="H18" s="6">
        <f t="shared" si="0"/>
        <v>13951</v>
      </c>
      <c r="I18" s="6">
        <v>10199</v>
      </c>
      <c r="J18" s="26">
        <v>24150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9407</v>
      </c>
      <c r="H19" s="6">
        <f t="shared" si="0"/>
        <v>278</v>
      </c>
      <c r="I19" s="6">
        <v>2643</v>
      </c>
      <c r="J19" s="26">
        <v>2921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51345</v>
      </c>
      <c r="H20" s="6">
        <f t="shared" si="0"/>
        <v>37141</v>
      </c>
      <c r="I20" s="6">
        <v>24766</v>
      </c>
      <c r="J20" s="26">
        <v>61907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10904</v>
      </c>
      <c r="H21" s="6">
        <f t="shared" si="0"/>
        <v>10321</v>
      </c>
      <c r="I21" s="6">
        <v>5560</v>
      </c>
      <c r="J21" s="26">
        <v>15881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5334</v>
      </c>
      <c r="H22" s="6">
        <f t="shared" si="0"/>
        <v>3767</v>
      </c>
      <c r="I22" s="6">
        <v>2789</v>
      </c>
      <c r="J22" s="26">
        <v>6556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4985</v>
      </c>
      <c r="H23" s="6">
        <f t="shared" si="0"/>
        <v>425</v>
      </c>
      <c r="I23" s="6">
        <v>4843</v>
      </c>
      <c r="J23" s="26">
        <v>5268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2576</v>
      </c>
      <c r="H24" s="6">
        <f t="shared" si="0"/>
        <v>1323</v>
      </c>
      <c r="I24" s="6">
        <v>1455</v>
      </c>
      <c r="J24" s="26">
        <v>2778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14520</v>
      </c>
      <c r="H25" s="6">
        <f t="shared" si="0"/>
        <v>0</v>
      </c>
      <c r="I25" s="6">
        <v>1710</v>
      </c>
      <c r="J25" s="26">
        <v>1710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75234</v>
      </c>
      <c r="H26" s="6">
        <f t="shared" si="0"/>
        <v>13566</v>
      </c>
      <c r="I26" s="6">
        <v>18346</v>
      </c>
      <c r="J26" s="26">
        <v>31912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10556</v>
      </c>
      <c r="H27" s="6">
        <f t="shared" si="0"/>
        <v>1865</v>
      </c>
      <c r="I27" s="6">
        <v>5826</v>
      </c>
      <c r="J27" s="26">
        <v>7691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82794</v>
      </c>
      <c r="H28" s="6">
        <f t="shared" si="0"/>
        <v>6555</v>
      </c>
      <c r="I28" s="6">
        <v>16235</v>
      </c>
      <c r="J28" s="26">
        <v>22790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4774</v>
      </c>
      <c r="H29" s="6">
        <f t="shared" si="0"/>
        <v>150</v>
      </c>
      <c r="I29" s="6">
        <v>1082</v>
      </c>
      <c r="J29" s="26">
        <v>1232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62343</v>
      </c>
      <c r="H30" s="6">
        <f t="shared" si="0"/>
        <v>61586</v>
      </c>
      <c r="I30" s="6">
        <v>13686</v>
      </c>
      <c r="J30" s="26">
        <v>75272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14965</v>
      </c>
      <c r="H31" s="6">
        <f t="shared" si="0"/>
        <v>0</v>
      </c>
      <c r="I31" s="6">
        <v>866</v>
      </c>
      <c r="J31" s="27">
        <v>866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28776</v>
      </c>
      <c r="H32" s="6">
        <f t="shared" si="0"/>
        <v>9305</v>
      </c>
      <c r="I32" s="6">
        <v>6046</v>
      </c>
      <c r="J32" s="26">
        <v>15351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10526</v>
      </c>
      <c r="H33" s="6">
        <f t="shared" si="0"/>
        <v>0</v>
      </c>
      <c r="I33" s="6">
        <v>5323</v>
      </c>
      <c r="J33" s="26">
        <v>5323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822</v>
      </c>
      <c r="H34" s="6">
        <f t="shared" si="0"/>
        <v>0</v>
      </c>
      <c r="I34" s="6">
        <v>34</v>
      </c>
      <c r="J34" s="27">
        <v>34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78862</v>
      </c>
      <c r="H35" s="6">
        <f t="shared" si="0"/>
        <v>33938</v>
      </c>
      <c r="I35" s="6">
        <v>14969</v>
      </c>
      <c r="J35" s="26">
        <v>48907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93515</v>
      </c>
      <c r="H36" s="6">
        <f t="shared" si="0"/>
        <v>28456</v>
      </c>
      <c r="I36" s="6">
        <v>31407</v>
      </c>
      <c r="J36" s="26">
        <v>59863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83405</v>
      </c>
      <c r="H37" s="6">
        <f t="shared" si="0"/>
        <v>15407</v>
      </c>
      <c r="I37" s="6">
        <v>80180</v>
      </c>
      <c r="J37" s="26">
        <v>95587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43314</v>
      </c>
      <c r="H38" s="6">
        <f t="shared" si="0"/>
        <v>24613</v>
      </c>
      <c r="I38" s="6">
        <v>18367</v>
      </c>
      <c r="J38" s="26">
        <v>42980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93092</v>
      </c>
      <c r="H39" s="6">
        <f t="shared" si="0"/>
        <v>28936</v>
      </c>
      <c r="I39" s="6">
        <v>20598</v>
      </c>
      <c r="J39" s="26">
        <v>49534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819</v>
      </c>
      <c r="H40" s="6">
        <f t="shared" si="0"/>
        <v>0</v>
      </c>
      <c r="I40" s="6">
        <v>98</v>
      </c>
      <c r="J40" s="27">
        <v>98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8362</v>
      </c>
      <c r="H41" s="6">
        <f t="shared" si="0"/>
        <v>1248</v>
      </c>
      <c r="I41" s="6">
        <v>3227</v>
      </c>
      <c r="J41" s="26">
        <v>4475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7198</v>
      </c>
      <c r="H42" s="6">
        <f t="shared" si="0"/>
        <v>2362</v>
      </c>
      <c r="I42" s="6">
        <v>1546</v>
      </c>
      <c r="J42" s="26">
        <v>3908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6069</v>
      </c>
      <c r="H43" s="6">
        <f t="shared" si="0"/>
        <v>59</v>
      </c>
      <c r="I43" s="6">
        <v>2808</v>
      </c>
      <c r="J43" s="26">
        <v>2867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35141</v>
      </c>
      <c r="H44" s="6">
        <f t="shared" si="0"/>
        <v>4623</v>
      </c>
      <c r="I44" s="6">
        <v>14378</v>
      </c>
      <c r="J44" s="26">
        <v>19001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596</v>
      </c>
      <c r="H45" s="6">
        <f t="shared" si="0"/>
        <v>0</v>
      </c>
      <c r="I45" s="6">
        <v>336</v>
      </c>
      <c r="J45" s="27">
        <v>336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57549</v>
      </c>
      <c r="H46" s="6">
        <f t="shared" si="0"/>
        <v>16375</v>
      </c>
      <c r="I46" s="6">
        <v>14821</v>
      </c>
      <c r="J46" s="26">
        <v>31196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15605</v>
      </c>
      <c r="H47" s="6">
        <f t="shared" si="0"/>
        <v>860</v>
      </c>
      <c r="I47" s="6">
        <v>14246</v>
      </c>
      <c r="J47" s="26">
        <v>15106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105422</v>
      </c>
      <c r="H48" s="6">
        <f t="shared" si="0"/>
        <v>20716</v>
      </c>
      <c r="I48" s="6">
        <v>18412</v>
      </c>
      <c r="J48" s="26">
        <v>39128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6026</v>
      </c>
      <c r="H49" s="6">
        <f t="shared" si="0"/>
        <v>998</v>
      </c>
      <c r="I49" s="6">
        <v>3469</v>
      </c>
      <c r="J49" s="26">
        <v>4467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27473</v>
      </c>
      <c r="H50" s="6">
        <f t="shared" si="0"/>
        <v>1368</v>
      </c>
      <c r="I50" s="6">
        <v>14546</v>
      </c>
      <c r="J50" s="26">
        <v>15914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6477</v>
      </c>
      <c r="H51" s="6">
        <f t="shared" si="0"/>
        <v>0</v>
      </c>
      <c r="I51" s="6">
        <v>3942</v>
      </c>
      <c r="J51" s="26">
        <v>3942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1164210</v>
      </c>
      <c r="H52" s="11">
        <f t="shared" si="1"/>
        <v>350362</v>
      </c>
      <c r="I52" s="11">
        <f t="shared" si="1"/>
        <v>440118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22" zoomScale="90" zoomScaleNormal="90" workbookViewId="0">
      <selection activeCell="G52" sqref="G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8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20749</v>
      </c>
      <c r="H15" s="6">
        <v>5286</v>
      </c>
      <c r="I15" s="6">
        <v>44563</v>
      </c>
      <c r="J15" s="7">
        <v>49849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21938</v>
      </c>
      <c r="H16" s="6">
        <v>4537</v>
      </c>
      <c r="I16" s="6">
        <v>7341</v>
      </c>
      <c r="J16" s="7">
        <v>11878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2095</v>
      </c>
      <c r="H17" s="6">
        <v>0</v>
      </c>
      <c r="I17" s="6">
        <v>238</v>
      </c>
      <c r="J17" s="7">
        <v>238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51349</v>
      </c>
      <c r="H18" s="6">
        <v>10656</v>
      </c>
      <c r="I18" s="6">
        <v>7074</v>
      </c>
      <c r="J18" s="7">
        <v>17730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8976</v>
      </c>
      <c r="H19" s="6">
        <v>261</v>
      </c>
      <c r="I19" s="6">
        <v>2054</v>
      </c>
      <c r="J19" s="7">
        <v>2315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45208</v>
      </c>
      <c r="H20" s="6">
        <v>32900</v>
      </c>
      <c r="I20" s="6">
        <v>19182</v>
      </c>
      <c r="J20" s="7">
        <v>52082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9922</v>
      </c>
      <c r="H21" s="6">
        <v>9443</v>
      </c>
      <c r="I21" s="6">
        <v>4509</v>
      </c>
      <c r="J21" s="7">
        <v>13952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4446</v>
      </c>
      <c r="H22" s="6">
        <v>3078</v>
      </c>
      <c r="I22" s="6">
        <v>1336</v>
      </c>
      <c r="J22" s="7">
        <v>4414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4835</v>
      </c>
      <c r="H23" s="6">
        <v>582</v>
      </c>
      <c r="I23" s="6">
        <v>4053</v>
      </c>
      <c r="J23" s="7">
        <v>4635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2465</v>
      </c>
      <c r="H24" s="6">
        <v>1178</v>
      </c>
      <c r="I24" s="6">
        <v>1074</v>
      </c>
      <c r="J24" s="7">
        <v>2252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12370</v>
      </c>
      <c r="H25" s="6">
        <v>0</v>
      </c>
      <c r="I25" s="6">
        <v>3265</v>
      </c>
      <c r="J25" s="7">
        <v>3265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66053</v>
      </c>
      <c r="H26" s="6">
        <v>14634</v>
      </c>
      <c r="I26" s="6">
        <v>16193</v>
      </c>
      <c r="J26" s="7">
        <v>30827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10259</v>
      </c>
      <c r="H27" s="6">
        <v>1542</v>
      </c>
      <c r="I27" s="6">
        <v>4355</v>
      </c>
      <c r="J27" s="7">
        <v>5897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63712</v>
      </c>
      <c r="H28" s="6">
        <v>5085</v>
      </c>
      <c r="I28" s="6">
        <v>11233</v>
      </c>
      <c r="J28" s="7">
        <v>16318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4591</v>
      </c>
      <c r="H29" s="6">
        <v>163</v>
      </c>
      <c r="I29" s="6">
        <v>495</v>
      </c>
      <c r="J29" s="7">
        <v>658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56740</v>
      </c>
      <c r="H30" s="6">
        <v>62196</v>
      </c>
      <c r="I30" s="6">
        <v>11568</v>
      </c>
      <c r="J30" s="7">
        <v>73764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11886</v>
      </c>
      <c r="H31" s="6">
        <v>0</v>
      </c>
      <c r="I31" s="6">
        <v>338</v>
      </c>
      <c r="J31" s="7">
        <v>338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29038</v>
      </c>
      <c r="H32" s="6">
        <v>13289</v>
      </c>
      <c r="I32" s="6">
        <v>7224</v>
      </c>
      <c r="J32" s="7">
        <v>20513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7489</v>
      </c>
      <c r="H33" s="6">
        <v>0</v>
      </c>
      <c r="I33" s="6">
        <v>2162</v>
      </c>
      <c r="J33" s="7">
        <v>2162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708</v>
      </c>
      <c r="H34" s="6">
        <v>0</v>
      </c>
      <c r="I34" s="6">
        <v>19</v>
      </c>
      <c r="J34" s="7">
        <v>19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56100</v>
      </c>
      <c r="H35" s="6">
        <v>23567</v>
      </c>
      <c r="I35" s="6">
        <v>9573</v>
      </c>
      <c r="J35" s="7">
        <v>33140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98989</v>
      </c>
      <c r="H36" s="6">
        <v>23267</v>
      </c>
      <c r="I36" s="6">
        <v>21817</v>
      </c>
      <c r="J36" s="7">
        <v>45084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87247</v>
      </c>
      <c r="H37" s="6">
        <v>13769</v>
      </c>
      <c r="I37" s="6">
        <v>65773</v>
      </c>
      <c r="J37" s="7">
        <v>79542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40429</v>
      </c>
      <c r="H38" s="6">
        <v>23151</v>
      </c>
      <c r="I38" s="6">
        <v>14444</v>
      </c>
      <c r="J38" s="7">
        <v>37595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90304</v>
      </c>
      <c r="H39" s="6">
        <v>27496</v>
      </c>
      <c r="I39" s="6">
        <v>18359</v>
      </c>
      <c r="J39" s="7">
        <v>45855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1167</v>
      </c>
      <c r="H40" s="6">
        <v>0</v>
      </c>
      <c r="I40" s="6"/>
      <c r="J40" s="7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8299</v>
      </c>
      <c r="H41" s="6">
        <v>1022</v>
      </c>
      <c r="I41" s="6">
        <v>2459</v>
      </c>
      <c r="J41" s="7">
        <v>3481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5648</v>
      </c>
      <c r="H42" s="6">
        <v>2125</v>
      </c>
      <c r="I42" s="6">
        <v>1003</v>
      </c>
      <c r="J42" s="7">
        <v>3128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7146</v>
      </c>
      <c r="H43" s="6">
        <v>65</v>
      </c>
      <c r="I43" s="6">
        <v>2298</v>
      </c>
      <c r="J43" s="7">
        <v>2363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34035</v>
      </c>
      <c r="H44" s="6">
        <v>4125</v>
      </c>
      <c r="I44" s="6">
        <v>9579</v>
      </c>
      <c r="J44" s="7">
        <v>13704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950</v>
      </c>
      <c r="H45" s="6">
        <v>0</v>
      </c>
      <c r="I45" s="6">
        <v>105</v>
      </c>
      <c r="J45" s="7">
        <v>105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42481</v>
      </c>
      <c r="H46" s="6">
        <v>11411</v>
      </c>
      <c r="I46" s="6">
        <v>10308</v>
      </c>
      <c r="J46" s="7">
        <v>21719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15138</v>
      </c>
      <c r="H47" s="6">
        <v>1008</v>
      </c>
      <c r="I47" s="6">
        <v>11583</v>
      </c>
      <c r="J47" s="7">
        <v>12591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83437</v>
      </c>
      <c r="H48" s="6">
        <v>17716</v>
      </c>
      <c r="I48" s="6">
        <v>14552</v>
      </c>
      <c r="J48" s="7">
        <v>32268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6539</v>
      </c>
      <c r="H49" s="6">
        <v>638</v>
      </c>
      <c r="I49" s="6">
        <v>2511</v>
      </c>
      <c r="J49" s="7">
        <v>3149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29936</v>
      </c>
      <c r="H50" s="6">
        <v>1634</v>
      </c>
      <c r="I50" s="6">
        <v>13653</v>
      </c>
      <c r="J50" s="7">
        <v>15287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5604</v>
      </c>
      <c r="H51" s="6">
        <v>0</v>
      </c>
      <c r="I51" s="6">
        <v>2861</v>
      </c>
      <c r="J51" s="7">
        <v>2861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0">SUM(G15:G51)</f>
        <v>1048278</v>
      </c>
      <c r="H52" s="11">
        <v>315824</v>
      </c>
      <c r="I52" s="11">
        <f t="shared" si="0"/>
        <v>349154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topLeftCell="A19" zoomScale="90" zoomScaleNormal="90" workbookViewId="0">
      <selection activeCell="F49" sqref="F49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38" t="s">
        <v>39</v>
      </c>
      <c r="I1" s="38"/>
    </row>
    <row r="2" spans="1:12" x14ac:dyDescent="0.2">
      <c r="H2" s="38" t="s">
        <v>26</v>
      </c>
      <c r="I2" s="38"/>
    </row>
    <row r="3" spans="1:12" x14ac:dyDescent="0.2">
      <c r="H3" s="38" t="s">
        <v>27</v>
      </c>
      <c r="I3" s="38"/>
    </row>
    <row r="4" spans="1:12" x14ac:dyDescent="0.2">
      <c r="H4" s="38" t="s">
        <v>28</v>
      </c>
      <c r="I4" s="38"/>
    </row>
    <row r="5" spans="1:12" x14ac:dyDescent="0.2">
      <c r="H5" s="38" t="s">
        <v>29</v>
      </c>
      <c r="I5" s="38"/>
    </row>
    <row r="6" spans="1:12" x14ac:dyDescent="0.2">
      <c r="H6" s="38" t="s">
        <v>30</v>
      </c>
      <c r="I6" s="38"/>
    </row>
    <row r="7" spans="1:12" x14ac:dyDescent="0.2">
      <c r="H7" s="38" t="s">
        <v>3</v>
      </c>
      <c r="I7" s="38"/>
    </row>
    <row r="9" spans="1:12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2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2" x14ac:dyDescent="0.2">
      <c r="A12" s="40" t="s">
        <v>0</v>
      </c>
      <c r="B12" s="43" t="s">
        <v>1</v>
      </c>
      <c r="C12" s="44" t="s">
        <v>2</v>
      </c>
      <c r="D12" s="43" t="s">
        <v>67</v>
      </c>
      <c r="E12" s="43"/>
      <c r="F12" s="43"/>
      <c r="G12" s="43"/>
      <c r="H12" s="43"/>
      <c r="I12" s="43"/>
    </row>
    <row r="13" spans="1:12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2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19393</v>
      </c>
      <c r="H15" s="6">
        <f>J15-I15</f>
        <v>4291</v>
      </c>
      <c r="I15" s="6">
        <v>31947</v>
      </c>
      <c r="J15" s="29">
        <v>36238</v>
      </c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29452</v>
      </c>
      <c r="H16" s="6">
        <f t="shared" ref="H16:H50" si="0">J16-I16</f>
        <v>3423</v>
      </c>
      <c r="I16" s="6">
        <v>5912</v>
      </c>
      <c r="J16" s="29">
        <v>9335</v>
      </c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1957</v>
      </c>
      <c r="H17" s="6">
        <f t="shared" si="0"/>
        <v>0</v>
      </c>
      <c r="I17" s="6">
        <v>158</v>
      </c>
      <c r="J17" s="30">
        <v>158</v>
      </c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46211</v>
      </c>
      <c r="H18" s="6">
        <f t="shared" si="0"/>
        <v>5625</v>
      </c>
      <c r="I18" s="6">
        <v>5892</v>
      </c>
      <c r="J18" s="29">
        <v>11517</v>
      </c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7753</v>
      </c>
      <c r="H19" s="6">
        <f t="shared" si="0"/>
        <v>279</v>
      </c>
      <c r="I19" s="6">
        <v>1803</v>
      </c>
      <c r="J19" s="29">
        <v>2082</v>
      </c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40855</v>
      </c>
      <c r="H20" s="6">
        <f t="shared" si="0"/>
        <v>26995</v>
      </c>
      <c r="I20" s="6">
        <v>17577</v>
      </c>
      <c r="J20" s="29">
        <v>44572</v>
      </c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11364</v>
      </c>
      <c r="H21" s="6">
        <f t="shared" si="0"/>
        <v>8250</v>
      </c>
      <c r="I21" s="6">
        <v>3517</v>
      </c>
      <c r="J21" s="29">
        <v>11767</v>
      </c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4386</v>
      </c>
      <c r="H22" s="6"/>
      <c r="I22" s="6">
        <v>558</v>
      </c>
      <c r="J22" s="30">
        <v>558</v>
      </c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6007</v>
      </c>
      <c r="H23" s="6">
        <f t="shared" si="0"/>
        <v>632</v>
      </c>
      <c r="I23" s="6">
        <v>2489</v>
      </c>
      <c r="J23" s="29">
        <v>3121</v>
      </c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3019</v>
      </c>
      <c r="H24" s="6">
        <f t="shared" si="0"/>
        <v>561</v>
      </c>
      <c r="I24" s="6">
        <v>650</v>
      </c>
      <c r="J24" s="29">
        <v>1211</v>
      </c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11217</v>
      </c>
      <c r="H25" s="6"/>
      <c r="I25" s="6">
        <v>2450</v>
      </c>
      <c r="J25" s="29">
        <v>2450</v>
      </c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54709</v>
      </c>
      <c r="H26" s="6">
        <f t="shared" si="0"/>
        <v>10430</v>
      </c>
      <c r="I26" s="6">
        <v>10937</v>
      </c>
      <c r="J26" s="29">
        <v>21367</v>
      </c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9143</v>
      </c>
      <c r="H27" s="6">
        <f t="shared" si="0"/>
        <v>647</v>
      </c>
      <c r="I27" s="6">
        <v>2685</v>
      </c>
      <c r="J27" s="29">
        <v>3332</v>
      </c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63414</v>
      </c>
      <c r="H28" s="6">
        <f t="shared" si="0"/>
        <v>5863</v>
      </c>
      <c r="I28" s="6">
        <v>10525</v>
      </c>
      <c r="J28" s="29">
        <v>16388</v>
      </c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3676</v>
      </c>
      <c r="H29" s="6">
        <f t="shared" si="0"/>
        <v>150</v>
      </c>
      <c r="I29" s="6">
        <v>399</v>
      </c>
      <c r="J29" s="30">
        <v>549</v>
      </c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55030</v>
      </c>
      <c r="H30" s="6">
        <f t="shared" si="0"/>
        <v>57036</v>
      </c>
      <c r="I30" s="6">
        <v>7849</v>
      </c>
      <c r="J30" s="29">
        <v>64885</v>
      </c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10745</v>
      </c>
      <c r="H31" s="6"/>
      <c r="I31" s="6">
        <v>410</v>
      </c>
      <c r="J31" s="30">
        <v>410</v>
      </c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25037</v>
      </c>
      <c r="H32" s="6">
        <f t="shared" si="0"/>
        <v>11850</v>
      </c>
      <c r="I32" s="6">
        <v>3795</v>
      </c>
      <c r="J32" s="29">
        <v>15645</v>
      </c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8488</v>
      </c>
      <c r="H33" s="6"/>
      <c r="I33" s="6">
        <v>954</v>
      </c>
      <c r="J33" s="30">
        <v>954</v>
      </c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756</v>
      </c>
      <c r="H34" s="6"/>
      <c r="I34" s="6">
        <v>21</v>
      </c>
      <c r="J34" s="30">
        <v>21</v>
      </c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59251</v>
      </c>
      <c r="H35" s="6">
        <f t="shared" si="0"/>
        <v>18224</v>
      </c>
      <c r="I35" s="6">
        <v>8947</v>
      </c>
      <c r="J35" s="29">
        <v>27171</v>
      </c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85652</v>
      </c>
      <c r="H36" s="6">
        <f t="shared" si="0"/>
        <v>19124</v>
      </c>
      <c r="I36" s="6">
        <v>16905</v>
      </c>
      <c r="J36" s="29">
        <v>36029</v>
      </c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71574</v>
      </c>
      <c r="H37" s="6">
        <f t="shared" si="0"/>
        <v>15688</v>
      </c>
      <c r="I37" s="6">
        <v>46017</v>
      </c>
      <c r="J37" s="29">
        <v>61705</v>
      </c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35671</v>
      </c>
      <c r="H38" s="6">
        <f t="shared" si="0"/>
        <v>20676</v>
      </c>
      <c r="I38" s="6">
        <v>9310</v>
      </c>
      <c r="J38" s="29">
        <v>29986</v>
      </c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79500</v>
      </c>
      <c r="H39" s="6">
        <f t="shared" si="0"/>
        <v>23685</v>
      </c>
      <c r="I39" s="6">
        <v>12476</v>
      </c>
      <c r="J39" s="29">
        <v>36161</v>
      </c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1934</v>
      </c>
      <c r="H40" s="6"/>
      <c r="I40" s="6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8445</v>
      </c>
      <c r="H41" s="6">
        <f t="shared" si="0"/>
        <v>520</v>
      </c>
      <c r="I41" s="6">
        <v>1857</v>
      </c>
      <c r="J41" s="29">
        <v>2377</v>
      </c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6998</v>
      </c>
      <c r="H42" s="6">
        <f t="shared" si="0"/>
        <v>2004</v>
      </c>
      <c r="I42" s="6">
        <v>1398</v>
      </c>
      <c r="J42" s="29">
        <v>3402</v>
      </c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7057</v>
      </c>
      <c r="H43" s="6">
        <f t="shared" si="0"/>
        <v>64</v>
      </c>
      <c r="I43" s="6">
        <v>625</v>
      </c>
      <c r="J43" s="30">
        <v>689</v>
      </c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25099</v>
      </c>
      <c r="H44" s="6">
        <f t="shared" si="0"/>
        <v>9314</v>
      </c>
      <c r="I44" s="6">
        <v>10900</v>
      </c>
      <c r="J44" s="29">
        <v>20214</v>
      </c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675</v>
      </c>
      <c r="H45" s="6"/>
      <c r="I45" s="6">
        <v>11</v>
      </c>
      <c r="J45" s="30">
        <v>11</v>
      </c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40588</v>
      </c>
      <c r="H46" s="6">
        <f t="shared" si="0"/>
        <v>11281</v>
      </c>
      <c r="I46" s="6">
        <v>9560</v>
      </c>
      <c r="J46" s="29">
        <v>20841</v>
      </c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14617</v>
      </c>
      <c r="H47" s="6">
        <f t="shared" si="0"/>
        <v>860</v>
      </c>
      <c r="I47" s="6">
        <v>7689</v>
      </c>
      <c r="J47" s="29">
        <v>8549</v>
      </c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69257</v>
      </c>
      <c r="H48" s="6">
        <f t="shared" si="0"/>
        <v>12845</v>
      </c>
      <c r="I48" s="6">
        <v>13430</v>
      </c>
      <c r="J48" s="29">
        <v>26275</v>
      </c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5708</v>
      </c>
      <c r="H49" s="6">
        <f t="shared" si="0"/>
        <v>426</v>
      </c>
      <c r="I49" s="6">
        <v>1180</v>
      </c>
      <c r="J49" s="29">
        <v>1606</v>
      </c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21423</v>
      </c>
      <c r="H50" s="6">
        <f t="shared" si="0"/>
        <v>1351</v>
      </c>
      <c r="I50" s="6">
        <v>8507</v>
      </c>
      <c r="J50" s="29">
        <v>9858</v>
      </c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6458</v>
      </c>
      <c r="H51" s="6"/>
      <c r="I51" s="6">
        <v>2431</v>
      </c>
      <c r="J51" s="29">
        <v>2431</v>
      </c>
      <c r="K51" s="8"/>
      <c r="L51" s="8"/>
    </row>
    <row r="52" spans="1:12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952519</v>
      </c>
      <c r="H52" s="11">
        <f t="shared" ref="H52" si="1">SUM(H15:H51)</f>
        <v>272094</v>
      </c>
      <c r="I52" s="11">
        <f>SUM(I15:I51)</f>
        <v>261771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zoomScale="90" zoomScaleNormal="90" workbookViewId="0">
      <selection activeCell="I57" sqref="I5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68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28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16884</v>
      </c>
      <c r="H15" s="6">
        <f>J15-I15</f>
        <v>3277</v>
      </c>
      <c r="I15" s="6">
        <v>27037</v>
      </c>
      <c r="J15" s="17">
        <f>30313+1</f>
        <v>30314</v>
      </c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10730</v>
      </c>
      <c r="H16" s="6">
        <f t="shared" ref="H16:H50" si="0">J16-I16</f>
        <v>1708</v>
      </c>
      <c r="I16" s="6">
        <v>3091</v>
      </c>
      <c r="J16" s="17">
        <v>4799</v>
      </c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2079</v>
      </c>
      <c r="H17" s="6"/>
      <c r="I17" s="6">
        <v>127</v>
      </c>
      <c r="J17" s="18">
        <v>127</v>
      </c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30868</v>
      </c>
      <c r="H18" s="6">
        <f t="shared" si="0"/>
        <v>12409</v>
      </c>
      <c r="I18" s="6">
        <v>5283</v>
      </c>
      <c r="J18" s="17">
        <v>17692</v>
      </c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6040</v>
      </c>
      <c r="H19" s="6">
        <f t="shared" si="0"/>
        <v>253</v>
      </c>
      <c r="I19" s="6">
        <v>1218</v>
      </c>
      <c r="J19" s="17">
        <v>1471</v>
      </c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38140</v>
      </c>
      <c r="H20" s="6">
        <f t="shared" si="0"/>
        <v>21127</v>
      </c>
      <c r="I20" s="6">
        <v>11545</v>
      </c>
      <c r="J20" s="17">
        <v>32672</v>
      </c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9808</v>
      </c>
      <c r="H21" s="6">
        <f t="shared" si="0"/>
        <v>5385</v>
      </c>
      <c r="I21" s="6">
        <v>1176</v>
      </c>
      <c r="J21" s="17">
        <v>6561</v>
      </c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4812</v>
      </c>
      <c r="H22" s="6">
        <f t="shared" si="0"/>
        <v>1984</v>
      </c>
      <c r="I22" s="6">
        <v>473</v>
      </c>
      <c r="J22" s="17">
        <v>2457</v>
      </c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6562</v>
      </c>
      <c r="H23" s="6">
        <f t="shared" si="0"/>
        <v>520</v>
      </c>
      <c r="I23" s="6">
        <v>894</v>
      </c>
      <c r="J23" s="17">
        <v>1414</v>
      </c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3432</v>
      </c>
      <c r="H24" s="6">
        <f t="shared" si="0"/>
        <v>207</v>
      </c>
      <c r="I24" s="6">
        <v>536</v>
      </c>
      <c r="J24" s="18">
        <v>743</v>
      </c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5478</v>
      </c>
      <c r="H25" s="6"/>
      <c r="I25" s="6">
        <v>1940</v>
      </c>
      <c r="J25" s="17">
        <v>1940</v>
      </c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46197</v>
      </c>
      <c r="H26" s="6">
        <f t="shared" si="0"/>
        <v>9961</v>
      </c>
      <c r="I26" s="6">
        <v>7834</v>
      </c>
      <c r="J26" s="17">
        <v>17795</v>
      </c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10244</v>
      </c>
      <c r="H27" s="6">
        <f t="shared" si="0"/>
        <v>133</v>
      </c>
      <c r="I27" s="6">
        <v>1960</v>
      </c>
      <c r="J27" s="17">
        <v>2093</v>
      </c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45912</v>
      </c>
      <c r="H28" s="6">
        <f t="shared" si="0"/>
        <v>5069</v>
      </c>
      <c r="I28" s="6">
        <v>4682</v>
      </c>
      <c r="J28" s="17">
        <v>9751</v>
      </c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3346</v>
      </c>
      <c r="H29" s="6">
        <f t="shared" si="0"/>
        <v>92</v>
      </c>
      <c r="I29" s="6">
        <v>284</v>
      </c>
      <c r="J29" s="18">
        <v>376</v>
      </c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61804</v>
      </c>
      <c r="H30" s="6">
        <f t="shared" si="0"/>
        <v>44975</v>
      </c>
      <c r="I30" s="6">
        <v>8178</v>
      </c>
      <c r="J30" s="17">
        <v>53153</v>
      </c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7426</v>
      </c>
      <c r="H31" s="6">
        <f t="shared" si="0"/>
        <v>0</v>
      </c>
      <c r="I31" s="6">
        <v>616</v>
      </c>
      <c r="J31" s="18">
        <v>616</v>
      </c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26121</v>
      </c>
      <c r="H32" s="6">
        <f t="shared" si="0"/>
        <v>10175</v>
      </c>
      <c r="I32" s="6">
        <v>1868</v>
      </c>
      <c r="J32" s="17">
        <v>12043</v>
      </c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8202</v>
      </c>
      <c r="H33" s="6">
        <f t="shared" si="0"/>
        <v>383</v>
      </c>
      <c r="I33" s="6">
        <v>548</v>
      </c>
      <c r="J33" s="18">
        <v>931</v>
      </c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691</v>
      </c>
      <c r="H34" s="6"/>
      <c r="I34" s="6">
        <v>21</v>
      </c>
      <c r="J34" s="18">
        <v>21</v>
      </c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32171</v>
      </c>
      <c r="H35" s="6">
        <f t="shared" si="0"/>
        <v>12702</v>
      </c>
      <c r="I35" s="6">
        <v>4586</v>
      </c>
      <c r="J35" s="17">
        <v>17288</v>
      </c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85538</v>
      </c>
      <c r="H36" s="6">
        <f t="shared" si="0"/>
        <v>14659</v>
      </c>
      <c r="I36" s="6">
        <v>15129</v>
      </c>
      <c r="J36" s="17">
        <v>29788</v>
      </c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50706</v>
      </c>
      <c r="H37" s="6">
        <f t="shared" si="0"/>
        <v>14452</v>
      </c>
      <c r="I37" s="6">
        <v>26164</v>
      </c>
      <c r="J37" s="17">
        <v>40616</v>
      </c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27519</v>
      </c>
      <c r="H38" s="6">
        <f t="shared" si="0"/>
        <v>16531</v>
      </c>
      <c r="I38" s="6">
        <v>4595</v>
      </c>
      <c r="J38" s="17">
        <v>21126</v>
      </c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69486</v>
      </c>
      <c r="H39" s="6">
        <f t="shared" si="0"/>
        <v>19216</v>
      </c>
      <c r="I39" s="6">
        <v>4504</v>
      </c>
      <c r="J39" s="17">
        <v>23720</v>
      </c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2169</v>
      </c>
      <c r="H40" s="6"/>
      <c r="I40" s="6"/>
      <c r="J40" s="17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6703</v>
      </c>
      <c r="H41" s="6">
        <f t="shared" si="0"/>
        <v>158</v>
      </c>
      <c r="I41" s="6">
        <v>1453</v>
      </c>
      <c r="J41" s="17">
        <v>1611</v>
      </c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5310</v>
      </c>
      <c r="H42" s="6">
        <f t="shared" si="0"/>
        <v>1370</v>
      </c>
      <c r="I42" s="6">
        <v>783</v>
      </c>
      <c r="J42" s="17">
        <v>2153</v>
      </c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6611</v>
      </c>
      <c r="H43" s="6">
        <f t="shared" si="0"/>
        <v>68</v>
      </c>
      <c r="I43" s="6">
        <v>207</v>
      </c>
      <c r="J43" s="18">
        <v>275</v>
      </c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34130</v>
      </c>
      <c r="H44" s="6">
        <f t="shared" si="0"/>
        <v>3889</v>
      </c>
      <c r="I44" s="6">
        <v>6627</v>
      </c>
      <c r="J44" s="17">
        <v>10516</v>
      </c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1145</v>
      </c>
      <c r="H45" s="6"/>
      <c r="I45" s="6">
        <v>27</v>
      </c>
      <c r="J45" s="18">
        <v>27</v>
      </c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42399</v>
      </c>
      <c r="H46" s="6">
        <f t="shared" si="0"/>
        <v>13079</v>
      </c>
      <c r="I46" s="6">
        <v>8397</v>
      </c>
      <c r="J46" s="17">
        <v>21476</v>
      </c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15719</v>
      </c>
      <c r="H47" s="6">
        <f t="shared" si="0"/>
        <v>983</v>
      </c>
      <c r="I47" s="6">
        <v>5639</v>
      </c>
      <c r="J47" s="17">
        <v>6622</v>
      </c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44446</v>
      </c>
      <c r="H48" s="6">
        <f t="shared" si="0"/>
        <v>5398</v>
      </c>
      <c r="I48" s="6">
        <v>8716</v>
      </c>
      <c r="J48" s="17">
        <v>14114</v>
      </c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6251</v>
      </c>
      <c r="H49" s="6">
        <f t="shared" si="0"/>
        <v>368</v>
      </c>
      <c r="I49" s="6">
        <v>682</v>
      </c>
      <c r="J49" s="17">
        <v>1050</v>
      </c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20436</v>
      </c>
      <c r="H50" s="6">
        <f t="shared" si="0"/>
        <v>1330</v>
      </c>
      <c r="I50" s="6">
        <v>4882</v>
      </c>
      <c r="J50" s="17">
        <v>6212</v>
      </c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6353</v>
      </c>
      <c r="H51" s="6"/>
      <c r="I51" s="6">
        <v>976</v>
      </c>
      <c r="J51" s="18">
        <v>976</v>
      </c>
      <c r="K51" s="16"/>
      <c r="L51" s="17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801868</v>
      </c>
      <c r="H52" s="11">
        <f>SUM(H15:H51)</f>
        <v>221861</v>
      </c>
      <c r="I52" s="11">
        <f t="shared" ref="I52" si="1">SUM(I15:I51)</f>
        <v>172678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="90" zoomScaleNormal="90" workbookViewId="0">
      <selection activeCell="H14" sqref="H14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38" t="s">
        <v>39</v>
      </c>
      <c r="I1" s="38"/>
    </row>
    <row r="2" spans="1:13" x14ac:dyDescent="0.2">
      <c r="H2" s="38" t="s">
        <v>26</v>
      </c>
      <c r="I2" s="38"/>
    </row>
    <row r="3" spans="1:13" x14ac:dyDescent="0.2">
      <c r="H3" s="38" t="s">
        <v>27</v>
      </c>
      <c r="I3" s="38"/>
    </row>
    <row r="4" spans="1:13" x14ac:dyDescent="0.2">
      <c r="H4" s="38" t="s">
        <v>28</v>
      </c>
      <c r="I4" s="38"/>
    </row>
    <row r="5" spans="1:13" x14ac:dyDescent="0.2">
      <c r="H5" s="38" t="s">
        <v>29</v>
      </c>
      <c r="I5" s="38"/>
    </row>
    <row r="6" spans="1:13" x14ac:dyDescent="0.2">
      <c r="H6" s="38" t="s">
        <v>30</v>
      </c>
      <c r="I6" s="38"/>
    </row>
    <row r="7" spans="1:13" x14ac:dyDescent="0.2">
      <c r="H7" s="38" t="s">
        <v>3</v>
      </c>
      <c r="I7" s="38"/>
    </row>
    <row r="9" spans="1:13" ht="12.75" customHeight="1" x14ac:dyDescent="0.2">
      <c r="A9" s="39" t="s">
        <v>31</v>
      </c>
      <c r="B9" s="39"/>
      <c r="C9" s="39"/>
      <c r="D9" s="39"/>
      <c r="E9" s="39"/>
      <c r="F9" s="39"/>
      <c r="G9" s="39"/>
      <c r="H9" s="39"/>
      <c r="I9" s="39"/>
      <c r="J9" s="2"/>
    </row>
    <row r="10" spans="1:13" ht="30.75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2"/>
    </row>
    <row r="12" spans="1:13" x14ac:dyDescent="0.2">
      <c r="A12" s="40" t="s">
        <v>0</v>
      </c>
      <c r="B12" s="43" t="s">
        <v>1</v>
      </c>
      <c r="C12" s="44" t="s">
        <v>2</v>
      </c>
      <c r="D12" s="43" t="s">
        <v>9</v>
      </c>
      <c r="E12" s="43"/>
      <c r="F12" s="43"/>
      <c r="G12" s="43"/>
      <c r="H12" s="43"/>
      <c r="I12" s="43"/>
    </row>
    <row r="13" spans="1:13" x14ac:dyDescent="0.2">
      <c r="A13" s="41"/>
      <c r="B13" s="43"/>
      <c r="C13" s="45"/>
      <c r="D13" s="3" t="s">
        <v>32</v>
      </c>
      <c r="E13" s="3" t="s">
        <v>33</v>
      </c>
      <c r="F13" s="3" t="s">
        <v>34</v>
      </c>
      <c r="G13" s="43" t="s">
        <v>35</v>
      </c>
      <c r="H13" s="43"/>
      <c r="I13" s="43"/>
    </row>
    <row r="14" spans="1:13" ht="40.5" customHeight="1" x14ac:dyDescent="0.2">
      <c r="A14" s="42"/>
      <c r="B14" s="43"/>
      <c r="C14" s="4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17269</v>
      </c>
      <c r="H15" s="6">
        <f>J15-I15</f>
        <v>3180</v>
      </c>
      <c r="I15" s="6">
        <v>25084</v>
      </c>
      <c r="J15" s="31">
        <v>28264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11629</v>
      </c>
      <c r="H16" s="6">
        <f t="shared" ref="H16:H50" si="0">J16-I16</f>
        <v>1091</v>
      </c>
      <c r="I16" s="6">
        <v>3491</v>
      </c>
      <c r="J16" s="31">
        <v>4582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2492</v>
      </c>
      <c r="H17" s="6"/>
      <c r="I17" s="6">
        <v>168</v>
      </c>
      <c r="J17" s="32">
        <v>168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29211</v>
      </c>
      <c r="H18" s="6">
        <f t="shared" si="0"/>
        <v>4709</v>
      </c>
      <c r="I18" s="6">
        <v>3657</v>
      </c>
      <c r="J18" s="31">
        <v>8366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7010</v>
      </c>
      <c r="H19" s="6">
        <f t="shared" si="0"/>
        <v>160</v>
      </c>
      <c r="I19" s="6">
        <v>867</v>
      </c>
      <c r="J19" s="31">
        <v>1027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35167</v>
      </c>
      <c r="H20" s="6">
        <f t="shared" si="0"/>
        <v>15789</v>
      </c>
      <c r="I20" s="6">
        <v>9210</v>
      </c>
      <c r="J20" s="31">
        <f>24981+18</f>
        <v>24999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10474</v>
      </c>
      <c r="H21" s="6">
        <f t="shared" si="0"/>
        <v>4675</v>
      </c>
      <c r="I21" s="6">
        <v>791</v>
      </c>
      <c r="J21" s="31">
        <v>5466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4657</v>
      </c>
      <c r="H22" s="6">
        <f t="shared" si="0"/>
        <v>258</v>
      </c>
      <c r="I22" s="6">
        <v>597</v>
      </c>
      <c r="J22" s="32">
        <v>855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8263</v>
      </c>
      <c r="H23" s="6">
        <f t="shared" si="0"/>
        <v>595</v>
      </c>
      <c r="I23" s="6">
        <v>807</v>
      </c>
      <c r="J23" s="31">
        <v>1402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3690</v>
      </c>
      <c r="H24" s="6">
        <f t="shared" si="0"/>
        <v>154</v>
      </c>
      <c r="I24" s="6">
        <v>408</v>
      </c>
      <c r="J24" s="32">
        <v>562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7618</v>
      </c>
      <c r="H25" s="6"/>
      <c r="I25" s="6">
        <v>1575</v>
      </c>
      <c r="J25" s="31">
        <v>1575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41238</v>
      </c>
      <c r="H26" s="6">
        <f t="shared" si="0"/>
        <v>10370</v>
      </c>
      <c r="I26" s="6">
        <v>6492</v>
      </c>
      <c r="J26" s="31">
        <v>16862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11375</v>
      </c>
      <c r="H27" s="6">
        <f t="shared" si="0"/>
        <v>133</v>
      </c>
      <c r="I27" s="6">
        <v>1598</v>
      </c>
      <c r="J27" s="31">
        <v>1731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46606</v>
      </c>
      <c r="H28" s="6">
        <f t="shared" si="0"/>
        <v>4859</v>
      </c>
      <c r="I28" s="6">
        <v>5426</v>
      </c>
      <c r="J28" s="31">
        <v>10285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3576</v>
      </c>
      <c r="H29" s="6">
        <f t="shared" si="0"/>
        <v>112</v>
      </c>
      <c r="I29" s="6">
        <v>270</v>
      </c>
      <c r="J29" s="32">
        <v>382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53363</v>
      </c>
      <c r="H30" s="6">
        <f t="shared" si="0"/>
        <v>43176</v>
      </c>
      <c r="I30" s="6">
        <v>6198</v>
      </c>
      <c r="J30" s="31">
        <v>49374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6321</v>
      </c>
      <c r="H31" s="6"/>
      <c r="I31" s="6">
        <v>628</v>
      </c>
      <c r="J31" s="32">
        <v>628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23701</v>
      </c>
      <c r="H32" s="6">
        <f t="shared" si="0"/>
        <v>7535</v>
      </c>
      <c r="I32" s="6">
        <v>1622</v>
      </c>
      <c r="J32" s="31">
        <v>9157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8708</v>
      </c>
      <c r="H33" s="6">
        <f t="shared" si="0"/>
        <v>392</v>
      </c>
      <c r="I33" s="6">
        <v>586</v>
      </c>
      <c r="J33" s="32">
        <v>978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794</v>
      </c>
      <c r="H34" s="6"/>
      <c r="I34" s="6">
        <v>20</v>
      </c>
      <c r="J34" s="32">
        <v>20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55354</v>
      </c>
      <c r="H35" s="6">
        <f t="shared" si="0"/>
        <v>10432</v>
      </c>
      <c r="I35" s="6">
        <v>4880</v>
      </c>
      <c r="J35" s="31">
        <v>15312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80450</v>
      </c>
      <c r="H36" s="6">
        <f t="shared" si="0"/>
        <v>21311</v>
      </c>
      <c r="I36" s="6">
        <v>543</v>
      </c>
      <c r="J36" s="31">
        <v>21854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50681</v>
      </c>
      <c r="H37" s="6">
        <f t="shared" si="0"/>
        <v>15362</v>
      </c>
      <c r="I37" s="6">
        <v>22426</v>
      </c>
      <c r="J37" s="31">
        <v>37788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24516</v>
      </c>
      <c r="H38" s="6">
        <f t="shared" si="0"/>
        <v>13255</v>
      </c>
      <c r="I38" s="6">
        <v>3522</v>
      </c>
      <c r="J38" s="31">
        <v>16777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63011</v>
      </c>
      <c r="H39" s="6">
        <f t="shared" si="0"/>
        <v>18712</v>
      </c>
      <c r="I39" s="6">
        <v>4370</v>
      </c>
      <c r="J39" s="31">
        <v>23082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3739</v>
      </c>
      <c r="H40" s="6">
        <f t="shared" si="0"/>
        <v>0</v>
      </c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7758</v>
      </c>
      <c r="H41" s="6">
        <f t="shared" si="0"/>
        <v>121</v>
      </c>
      <c r="I41" s="6">
        <v>525</v>
      </c>
      <c r="J41" s="32">
        <v>646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5567</v>
      </c>
      <c r="H42" s="6">
        <f t="shared" si="0"/>
        <v>1049</v>
      </c>
      <c r="I42" s="6">
        <v>809</v>
      </c>
      <c r="J42" s="31">
        <v>1858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7931</v>
      </c>
      <c r="H43" s="6">
        <f t="shared" si="0"/>
        <v>74</v>
      </c>
      <c r="I43" s="6">
        <v>195</v>
      </c>
      <c r="J43" s="32">
        <v>269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27395</v>
      </c>
      <c r="H44" s="6">
        <f t="shared" si="0"/>
        <v>3216</v>
      </c>
      <c r="I44" s="6">
        <v>5102</v>
      </c>
      <c r="J44" s="31">
        <v>8318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1360</v>
      </c>
      <c r="H45" s="6"/>
      <c r="I45" s="6">
        <v>32</v>
      </c>
      <c r="J45" s="32">
        <v>32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37644</v>
      </c>
      <c r="H46" s="6">
        <f t="shared" si="0"/>
        <v>9501</v>
      </c>
      <c r="I46" s="6">
        <v>7358</v>
      </c>
      <c r="J46" s="31">
        <v>16859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15355</v>
      </c>
      <c r="H47" s="6">
        <f t="shared" si="0"/>
        <v>603</v>
      </c>
      <c r="I47" s="6">
        <v>4629</v>
      </c>
      <c r="J47" s="31">
        <v>5232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46993+208</f>
        <v>47201</v>
      </c>
      <c r="H48" s="6">
        <f t="shared" si="0"/>
        <v>5875</v>
      </c>
      <c r="I48" s="6">
        <v>9512</v>
      </c>
      <c r="J48" s="31">
        <v>15387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5761</v>
      </c>
      <c r="H49" s="6">
        <f t="shared" si="0"/>
        <v>287</v>
      </c>
      <c r="I49" s="6">
        <v>683</v>
      </c>
      <c r="J49" s="32">
        <v>970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19298</v>
      </c>
      <c r="H50" s="6">
        <f t="shared" si="0"/>
        <v>1316</v>
      </c>
      <c r="I50" s="6">
        <v>3493</v>
      </c>
      <c r="J50" s="31">
        <v>4809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7947</v>
      </c>
      <c r="H51" s="6"/>
      <c r="I51" s="6">
        <v>724</v>
      </c>
      <c r="J51" s="32">
        <v>724</v>
      </c>
      <c r="K51" s="8"/>
      <c r="L51" s="8"/>
      <c r="M51" s="8"/>
    </row>
    <row r="52" spans="1:13" ht="13.5" customHeight="1" x14ac:dyDescent="0.2">
      <c r="A52" s="37" t="s">
        <v>4</v>
      </c>
      <c r="B52" s="3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794130</v>
      </c>
      <c r="H52" s="11">
        <f>SUM(H15:H51)</f>
        <v>198302</v>
      </c>
      <c r="I52" s="11">
        <f>SUM(I15:I51)</f>
        <v>138298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2024-12-13T08:26:54Z</dcterms:modified>
</cp:coreProperties>
</file>